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1355" windowHeight="8610" tabRatio="776" activeTab="1"/>
  </bookViews>
  <sheets>
    <sheet name="Sheet1" sheetId="25" r:id="rId1"/>
    <sheet name="Bai mo dau" sheetId="24" r:id="rId2"/>
    <sheet name="Bai 1" sheetId="6" r:id="rId3"/>
    <sheet name="Bai 2" sheetId="2" r:id="rId4"/>
    <sheet name="Bai 3" sheetId="3" r:id="rId5"/>
    <sheet name="Bai 4" sheetId="4" r:id="rId6"/>
    <sheet name="Bai 5" sheetId="7" r:id="rId7"/>
    <sheet name="Bai 6" sheetId="13" r:id="rId8"/>
    <sheet name="Bai 7" sheetId="14" r:id="rId9"/>
    <sheet name="Bai 8" sheetId="8" r:id="rId10"/>
    <sheet name="Bai 9" sheetId="15" r:id="rId11"/>
    <sheet name="Bai 10" sheetId="9" r:id="rId12"/>
    <sheet name="Bai 11" sheetId="10" r:id="rId13"/>
    <sheet name="Bai 12" sheetId="12" r:id="rId14"/>
    <sheet name="Bai 13" sheetId="16" r:id="rId15"/>
    <sheet name="Bai 14" sheetId="17" r:id="rId16"/>
    <sheet name="Bai 15" sheetId="18" r:id="rId17"/>
    <sheet name="Bai 16" sheetId="19" r:id="rId18"/>
    <sheet name="Bai 17" sheetId="20" r:id="rId19"/>
    <sheet name="Bai 18" sheetId="21" r:id="rId20"/>
    <sheet name="Bai 19" sheetId="22" r:id="rId21"/>
    <sheet name="Bai 20" sheetId="23" r:id="rId22"/>
  </sheets>
  <definedNames>
    <definedName name="_xlnm._FilterDatabase" localSheetId="18" hidden="1">'Bai 17'!$A$6:$H$13</definedName>
    <definedName name="_xlnm._FilterDatabase" localSheetId="20" hidden="1">'Bai 19'!$A$4:$I$19</definedName>
    <definedName name="_xlnm.Criteria" localSheetId="18">'Bai 17'!$L$6:$N$7</definedName>
    <definedName name="_xlnm.Criteria" localSheetId="20">'Bai 19'!$M$5:$M$6</definedName>
    <definedName name="_xlnm.Extract" localSheetId="18">'Bai 17'!$L$25:$S$25</definedName>
    <definedName name="_xlnm.Extract" localSheetId="20">'Bai 19'!$L$10:$T$10</definedName>
  </definedNames>
  <calcPr calcId="144525"/>
</workbook>
</file>

<file path=xl/calcChain.xml><?xml version="1.0" encoding="utf-8"?>
<calcChain xmlns="http://schemas.openxmlformats.org/spreadsheetml/2006/main">
  <c r="F10" i="23" l="1"/>
  <c r="F7" i="23"/>
  <c r="F8" i="23"/>
  <c r="F4" i="23"/>
  <c r="F12" i="23"/>
  <c r="F13" i="23"/>
  <c r="F5" i="23"/>
  <c r="F9" i="23"/>
  <c r="F11" i="23"/>
  <c r="F6" i="23"/>
  <c r="I22" i="23"/>
  <c r="J21" i="23"/>
  <c r="I21" i="23"/>
  <c r="H21" i="23"/>
  <c r="E6" i="22"/>
  <c r="G6" i="22" s="1"/>
  <c r="F6" i="22"/>
  <c r="E7" i="22"/>
  <c r="F7" i="22"/>
  <c r="G7" i="22"/>
  <c r="G8" i="22"/>
  <c r="E9" i="22"/>
  <c r="F9" i="22"/>
  <c r="G9" i="22"/>
  <c r="E10" i="22"/>
  <c r="G10" i="22" s="1"/>
  <c r="F10" i="22"/>
  <c r="E11" i="22"/>
  <c r="G11" i="22" s="1"/>
  <c r="F11" i="22"/>
  <c r="E12" i="22"/>
  <c r="F12" i="22"/>
  <c r="G12" i="22"/>
  <c r="G13" i="22"/>
  <c r="E14" i="22"/>
  <c r="F14" i="22"/>
  <c r="G14" i="22"/>
  <c r="F8" i="22"/>
  <c r="F13" i="22"/>
  <c r="E8" i="22"/>
  <c r="E13" i="22"/>
  <c r="F7" i="21"/>
  <c r="G7" i="21" s="1"/>
  <c r="F8" i="21"/>
  <c r="G8" i="21"/>
  <c r="F9" i="21"/>
  <c r="G9" i="21" s="1"/>
  <c r="F10" i="21"/>
  <c r="G10" i="21"/>
  <c r="F11" i="21"/>
  <c r="G11" i="21" s="1"/>
  <c r="F12" i="21"/>
  <c r="G12" i="21"/>
  <c r="F13" i="21"/>
  <c r="G13" i="21" s="1"/>
  <c r="H13" i="21" s="1"/>
  <c r="F14" i="21"/>
  <c r="G14" i="21"/>
  <c r="F15" i="21"/>
  <c r="G15" i="21" s="1"/>
  <c r="F6" i="21"/>
  <c r="G6" i="21"/>
  <c r="C7" i="10"/>
  <c r="C8" i="10"/>
  <c r="C9" i="10"/>
  <c r="C10" i="10"/>
  <c r="C11" i="10"/>
  <c r="C12" i="10"/>
  <c r="C13" i="10"/>
  <c r="C6" i="10"/>
  <c r="B7" i="10"/>
  <c r="B8" i="10"/>
  <c r="B9" i="10"/>
  <c r="B10" i="10"/>
  <c r="B11" i="10"/>
  <c r="B12" i="10"/>
  <c r="B13" i="10"/>
  <c r="B6" i="10"/>
  <c r="H15" i="21" l="1"/>
  <c r="B39" i="21"/>
  <c r="H12" i="21"/>
  <c r="H7" i="21"/>
  <c r="H14" i="21"/>
  <c r="H10" i="21"/>
  <c r="B37" i="21"/>
  <c r="H9" i="21"/>
  <c r="H6" i="21"/>
  <c r="H11" i="21"/>
  <c r="H8" i="21"/>
  <c r="B38" i="21"/>
  <c r="B36" i="21"/>
</calcChain>
</file>

<file path=xl/comments1.xml><?xml version="1.0" encoding="utf-8"?>
<comments xmlns="http://schemas.openxmlformats.org/spreadsheetml/2006/main">
  <authors>
    <author>Khang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Khang: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<sst xmlns="http://schemas.openxmlformats.org/spreadsheetml/2006/main" count="1363" uniqueCount="861">
  <si>
    <t>BÀI THỰC HÀNH EXCEL SỐ 1</t>
  </si>
  <si>
    <t>Tháng:</t>
  </si>
  <si>
    <t>?</t>
  </si>
  <si>
    <t>S
T
T</t>
  </si>
  <si>
    <t>TÊN
HÀNG</t>
  </si>
  <si>
    <t>SỐ
LƯỢNG</t>
  </si>
  <si>
    <t>ĐƠN
GIÁ</t>
  </si>
  <si>
    <t>TRỊ
GIÁ</t>
  </si>
  <si>
    <t>THUẾ</t>
  </si>
  <si>
    <t>CƯỚC
CHUYÊN
CHỞ</t>
  </si>
  <si>
    <t>CỘNG</t>
  </si>
  <si>
    <t>Video</t>
  </si>
  <si>
    <t>Ghế</t>
  </si>
  <si>
    <t>Giường</t>
  </si>
  <si>
    <t>Tủ</t>
  </si>
  <si>
    <t>Nệm</t>
  </si>
  <si>
    <t>Tivi</t>
  </si>
  <si>
    <t>Bàn</t>
  </si>
  <si>
    <t>TỔNG CỘNG:</t>
  </si>
  <si>
    <t>1) Nhập và định dạng dữ liệu như bảng tính sau:</t>
  </si>
  <si>
    <t>Yêu cầu tính toán:</t>
  </si>
  <si>
    <t>2) Đánh số thứ tự cho cột STT (sử dụng mốc điền).</t>
  </si>
  <si>
    <t>3) Định dạng cột đơn giá có dấu phân cách hàng ngàn.</t>
  </si>
  <si>
    <t>4) Trị giá = Số lượng * Đơn giá.</t>
  </si>
  <si>
    <t>5) Thuế = Trị giá * 5%.</t>
  </si>
  <si>
    <t>6) Cước chuyên chở = Số lượng * 1500.</t>
  </si>
  <si>
    <t>7) Cộng = Trị giá + Thuế + Cước chuyên chở.</t>
  </si>
  <si>
    <t>BẢNG KÊ HÀNG NHẬP KHO</t>
  </si>
  <si>
    <t>BÀI THỰC HÀNH EXCEL SỐ 2</t>
  </si>
  <si>
    <t>BẢNG THANH TOÁN LƯƠNG CB-CNV</t>
  </si>
  <si>
    <t>HỌ</t>
  </si>
  <si>
    <t>TÊN</t>
  </si>
  <si>
    <t>CHỨC
VỤ</t>
  </si>
  <si>
    <t>LƯƠNG
CĂN
BẢN</t>
  </si>
  <si>
    <t>NGÀY
CÔNG</t>
  </si>
  <si>
    <t>LƯƠNG</t>
  </si>
  <si>
    <t>CÒN
LẠI</t>
  </si>
  <si>
    <t>Trần Thị</t>
  </si>
  <si>
    <t>Yến</t>
  </si>
  <si>
    <t>Nguyễn</t>
  </si>
  <si>
    <t>Thành</t>
  </si>
  <si>
    <t>Đoàn</t>
  </si>
  <si>
    <t>An</t>
  </si>
  <si>
    <t>Lê</t>
  </si>
  <si>
    <t>Thanh</t>
  </si>
  <si>
    <t>Hồ</t>
  </si>
  <si>
    <t>Kim</t>
  </si>
  <si>
    <t>Trần</t>
  </si>
  <si>
    <t>Thế</t>
  </si>
  <si>
    <t>Nguyễn Văn</t>
  </si>
  <si>
    <t>Sơn</t>
  </si>
  <si>
    <t>Nam</t>
  </si>
  <si>
    <t>Hồ Tấn</t>
  </si>
  <si>
    <t>Tài</t>
  </si>
  <si>
    <t>NV</t>
  </si>
  <si>
    <t>BV</t>
  </si>
  <si>
    <t>TP</t>
  </si>
  <si>
    <t>GĐ</t>
  </si>
  <si>
    <t>PGĐ</t>
  </si>
  <si>
    <t>KT</t>
  </si>
  <si>
    <t>TẠM
ỨNG</t>
  </si>
  <si>
    <t>TRUNG BÌNH:</t>
  </si>
  <si>
    <t>CAO NHẤT:</t>
  </si>
  <si>
    <t>THẤP NHẤT:</t>
  </si>
  <si>
    <t>4) Lương = Lương căn bản * Ngày công.</t>
  </si>
  <si>
    <t xml:space="preserve">5) Tạm ứng được tính như sau:
- Nếu (Phụ cấp chức vụ + Lương)*2/3 &lt; 25000 thì
  Tạm ứng = (Phụ cấp chức vụ + Lương)*2/3
Ngược lại:
  Tạm ứng = 25000
(Làm tròn đến hàng ngàn, sử dụng hàm ROUND) </t>
  </si>
  <si>
    <t>3) Phụ cấp chức vụ được tính dựa vào chức vụ: (Sử dụng hàm IF)
    + GĐ: 500
    + PGĐ: 400
    + TP: 300
    + KT: 250
    + Các trường hợp khác: 100.</t>
  </si>
  <si>
    <t>Tháng:  ?   Cty TNHH Đại Thái Bình Dương</t>
  </si>
  <si>
    <t>PHỤ
CẤP
CHỨC VỤ</t>
  </si>
  <si>
    <t>7) Tháng: Dùng hàm lấy ra tháng hiện hành.</t>
  </si>
  <si>
    <t>BÀI THỰC HÀNH EXCEL SỐ 3</t>
  </si>
  <si>
    <t>Mã
hàng</t>
  </si>
  <si>
    <t>Tên hàng</t>
  </si>
  <si>
    <t>Số
lượng</t>
  </si>
  <si>
    <t>Đơn giá</t>
  </si>
  <si>
    <t>Tiền
chiết
khấu</t>
  </si>
  <si>
    <t>Thành
tiền</t>
  </si>
  <si>
    <t>ML01</t>
  </si>
  <si>
    <t>ML02</t>
  </si>
  <si>
    <t>ML03</t>
  </si>
  <si>
    <t>MG01</t>
  </si>
  <si>
    <t>MG02</t>
  </si>
  <si>
    <t>TV01</t>
  </si>
  <si>
    <t>TV02</t>
  </si>
  <si>
    <t>TL01</t>
  </si>
  <si>
    <t>Máy lạnh SANYO</t>
  </si>
  <si>
    <t>Máy lạnh HITACHI</t>
  </si>
  <si>
    <t>Máy lạnh NATIONAL</t>
  </si>
  <si>
    <t>Máy giặt HITACHI</t>
  </si>
  <si>
    <t>Máy giặt NATIONAL</t>
  </si>
  <si>
    <t>Tivi LG</t>
  </si>
  <si>
    <t>Tivi SONY</t>
  </si>
  <si>
    <t>Tủ lạnh HITACHI</t>
  </si>
  <si>
    <t>2) Định dạng cột Đơn giá có dấu phân cách hàng ngàn và đơn vị là VND.</t>
  </si>
  <si>
    <t>3) Tính Tiền chiết khấu như sau:
 Tiền chiết khấu = Đơn giá * Số lượng * Phần trăn chiết khấu.
 Với: phần trăm chiết khấu là 5% nếu số lượng &gt; 10,
         phần trăm chiết khấu là 2% nếu 8 &lt;= số lượng &lt;= 10,
         phần trăm chiết khấu là 1% nếu 5 &lt;= số lượng &lt;8,
         phần trăm chiết khấu là 0 nếu số lượng &lt; 5.</t>
  </si>
  <si>
    <t>4) Thành tiền = Đơn giá * Số lượng - Tiền chiết khấu.</t>
  </si>
  <si>
    <t>5) Tính tổng cộng cho các cột Tiền chiết khấu và Thành tiền.</t>
  </si>
  <si>
    <t>6) Sắp xếp bảng theo thứ tự giảm dần của cột Thành tiền. (Vào Data/Sort)</t>
  </si>
  <si>
    <t>BÀI THỰC HÀNH EXCEL SỐ 4</t>
  </si>
  <si>
    <t>BẢNG THEO DÕI NHẬP XUẤT HÀNG</t>
  </si>
  <si>
    <t>Nhập</t>
  </si>
  <si>
    <t>Xuất</t>
  </si>
  <si>
    <t>Tiền</t>
  </si>
  <si>
    <t>Thuế</t>
  </si>
  <si>
    <t>A001Y</t>
  </si>
  <si>
    <t>B012N</t>
  </si>
  <si>
    <t>B003Y</t>
  </si>
  <si>
    <t>A011N</t>
  </si>
  <si>
    <t>B054Y</t>
  </si>
  <si>
    <t>2) Tính cột Xuất như sau:
    + Nếu Mã hàng có ký tự đầu là A thì Xuất = 60% * Nhập
    + Nếu Mã hàng có ký tự đầu là B thì Xuất = 70% * Nhập</t>
  </si>
  <si>
    <t>3) Tính Đơn giá như sau:
    + Nếu Mã hàng có ký tự cuối là Y thì Đơn giá = 110000
    + Nếu Mã hàng có ký tự cuối là N thì Đơn giá = 135000</t>
  </si>
  <si>
    <t>4) Tính cột Tiền = Xuất * Đơn giá.</t>
  </si>
  <si>
    <t>5) Cột Thuế được tính như sau:
    + Nếu Mã hàng có ký tự đầu là A và ký tự cuối là Y thì Thuế = 8% của Tiền
    + Nếu Mã hàng có ký tự đầu là A và ký tự cuối là N thì Thuế = 11% của Tiền
    + Nếu Mã hàng có ký tự đầu là B và ký tự cuối là Y thì Thuế = 17% của Tiền
    + Nếu Mã hàng có ký tự đầu là B và ký tự cuối là N thì Thuế = 22% của Tiền.</t>
  </si>
  <si>
    <t>6) Còn lại = Phụ cấp chức vụ + Lương - Tạm ứng.</t>
  </si>
  <si>
    <t>BÀI THỰC HÀNH EXCEL SỐ 5</t>
  </si>
  <si>
    <t>STT</t>
  </si>
  <si>
    <t>DANH SÁCH THI TUYỂN</t>
  </si>
  <si>
    <t>NHẬP ĐIỂM</t>
  </si>
  <si>
    <t>LT</t>
  </si>
  <si>
    <t>TH</t>
  </si>
  <si>
    <t>LÝ
THUYẾT</t>
  </si>
  <si>
    <t>THỰC
HÀNH</t>
  </si>
  <si>
    <t>ĐTB</t>
  </si>
  <si>
    <t>XẾP
LOẠI</t>
  </si>
  <si>
    <t>Nguyễn Thái Nga</t>
  </si>
  <si>
    <t>Trương Ngọc Lan</t>
  </si>
  <si>
    <t>Lý Cẩm Nhi</t>
  </si>
  <si>
    <t>Lưu Thùy Nhi</t>
  </si>
  <si>
    <t>Trần Thị Bích Tuyền</t>
  </si>
  <si>
    <t>Điểm</t>
  </si>
  <si>
    <t>Xếp loại</t>
  </si>
  <si>
    <t>Rớt</t>
  </si>
  <si>
    <t>Trung bình</t>
  </si>
  <si>
    <t>Khá</t>
  </si>
  <si>
    <t>Giỏi</t>
  </si>
  <si>
    <t>BẢNG XẾP LOẠI</t>
  </si>
  <si>
    <t>TÊN THÍ SINH</t>
  </si>
  <si>
    <t>BÀI THỰC HÀNH EXCEL SỐ 6</t>
  </si>
  <si>
    <t>PHIẾU GIAO NHẬN</t>
  </si>
  <si>
    <t>LƯỢNG</t>
  </si>
  <si>
    <t>ĐƠN GIÁ</t>
  </si>
  <si>
    <t>THÀNH
TIỀN</t>
  </si>
  <si>
    <t>XB01</t>
  </si>
  <si>
    <t>S001</t>
  </si>
  <si>
    <t>T001</t>
  </si>
  <si>
    <t>KHUYẾN
MÃI</t>
  </si>
  <si>
    <t>Tổng cộng:</t>
  </si>
  <si>
    <t>MÃ SP</t>
  </si>
  <si>
    <t>TÊN
SP</t>
  </si>
  <si>
    <t>Tên SP</t>
  </si>
  <si>
    <t>Mã SP</t>
  </si>
  <si>
    <t>Xà bông LifeBoy</t>
  </si>
  <si>
    <t>Trà lài</t>
  </si>
  <si>
    <t>Súp Knor</t>
  </si>
  <si>
    <t>SẢN PHẨM</t>
  </si>
  <si>
    <t>1) TÊN SP: Căn cứ vào MÃ SP, tra cứu trong bảng SẢN PHẨM.</t>
  </si>
  <si>
    <t>2) ĐƠN GIÁ: Căn cứ vào MÃ SP, tra cứu trong bảng SẢN PHẨM.</t>
  </si>
  <si>
    <t>3) Tính số lượng sản phẩm được khuyến mãi cho các mặt hàng theo quy tắc
    mua 5 tặng 1, cụ thể như sau (theo Lượng):</t>
  </si>
  <si>
    <t>- Từ 1 đến 4: không được tặng</t>
  </si>
  <si>
    <t>- Từ 5 đến 9: tặng 1 sản phẩm</t>
  </si>
  <si>
    <t>- Từ 10 đến 14: tặng 2 sản phẩm</t>
  </si>
  <si>
    <t>- Từ 15 đến 19: tặng 3 sản phẩm</t>
  </si>
  <si>
    <t>BÀI THỰC HÀNH EXCEL SỐ 7</t>
  </si>
  <si>
    <t>SỐ
TT</t>
  </si>
  <si>
    <t>HỌ VÀ TÊN</t>
  </si>
  <si>
    <t>MÃ SỐ NGÀNH-
ƯU TIÊN</t>
  </si>
  <si>
    <t>TOÁN</t>
  </si>
  <si>
    <t>LÝ</t>
  </si>
  <si>
    <t>ĐIỂM
ƯU TIÊN</t>
  </si>
  <si>
    <t>TỔNG
CỘNG</t>
  </si>
  <si>
    <t>KẾT
QUẢ</t>
  </si>
  <si>
    <t>TÊN
NGÀNH</t>
  </si>
  <si>
    <t>CỘNG
ĐIỂM</t>
  </si>
  <si>
    <t>Lê Văn Bình</t>
  </si>
  <si>
    <t>Trần Thị Cơ</t>
  </si>
  <si>
    <t>Lý Thị Loan</t>
  </si>
  <si>
    <t>Trần Hoàng Thái</t>
  </si>
  <si>
    <t>A1</t>
  </si>
  <si>
    <t>B3</t>
  </si>
  <si>
    <t>C2</t>
  </si>
  <si>
    <t>C4</t>
  </si>
  <si>
    <t>Mã ngành</t>
  </si>
  <si>
    <t>A</t>
  </si>
  <si>
    <t>B</t>
  </si>
  <si>
    <t>C</t>
  </si>
  <si>
    <t>Tên ngành</t>
  </si>
  <si>
    <t>Tin học</t>
  </si>
  <si>
    <t>Lý</t>
  </si>
  <si>
    <t>Hóa</t>
  </si>
  <si>
    <t>Mã
ưu tiên</t>
  </si>
  <si>
    <t>NGÀNH
HỌC</t>
  </si>
  <si>
    <t>2) CỘNG ĐIỂM = (TOÁN*2 + LÝ)</t>
  </si>
  <si>
    <t>ĐIỂM ƯU TIÊN</t>
  </si>
  <si>
    <t>4) TỔNG CỘNG = CỘNG ĐIỂM + ĐIỂM ƯU TIÊN.</t>
  </si>
  <si>
    <t>5) KẾT QuẢ: Nếu TỔNG CỘNG &gt; 18 thì ghi Đậu, ngược lại ghi Rớt.</t>
  </si>
  <si>
    <t>1) TÊN NGÀNH: Căn cứ vào ký tự đầu của MÃ SỐ NGÀNH-ƯU TIÊN,
tra cứu trong bảng NGÀNH HỌC.</t>
  </si>
  <si>
    <t>3) ĐIỂM ƯU TIÊN: Căn cứ vào ký tự cuối của MÃ SỐ NGÀNH-ƯU TIÊN,
tra trong bảng ĐIỂM ƯU TIÊN.</t>
  </si>
  <si>
    <t>BẢNG KẾT QUẢ TUYỂN SINH</t>
  </si>
  <si>
    <t>BÀI THỰC HÀNH EXCEL SỐ 8</t>
  </si>
  <si>
    <t>BÁO CÁO BÁN HÀNG</t>
  </si>
  <si>
    <t>MÃ MH</t>
  </si>
  <si>
    <t>MẶT HÀNG</t>
  </si>
  <si>
    <t>SỐ LƯỢNG</t>
  </si>
  <si>
    <t>PHÍ
CHUYÊN CHỞ</t>
  </si>
  <si>
    <t>HD1</t>
  </si>
  <si>
    <t>FD1</t>
  </si>
  <si>
    <t>MS1</t>
  </si>
  <si>
    <t>SD1</t>
  </si>
  <si>
    <t>DD1</t>
  </si>
  <si>
    <t>HD2</t>
  </si>
  <si>
    <t>MS2</t>
  </si>
  <si>
    <t>DD2</t>
  </si>
  <si>
    <t>FD</t>
  </si>
  <si>
    <t>HD</t>
  </si>
  <si>
    <t>MS</t>
  </si>
  <si>
    <t>SD</t>
  </si>
  <si>
    <t>DD</t>
  </si>
  <si>
    <t>Đĩa cứng</t>
  </si>
  <si>
    <t>Đĩa mềm</t>
  </si>
  <si>
    <t>Mouse</t>
  </si>
  <si>
    <t>SD Ram</t>
  </si>
  <si>
    <t>DD Ram</t>
  </si>
  <si>
    <t>1) MẶT HÀNG: Căn cứ vào MÃ MH, tra cứu ở bảng ĐƠN GIÁ.</t>
  </si>
  <si>
    <t>2) ĐƠN GIÁ: Căn cứ vào MÃ MH, tra cứu ở bảng ĐƠN GIÁ.</t>
  </si>
  <si>
    <t>3) PHÍ CHUYÊN CHỞ:</t>
  </si>
  <si>
    <t xml:space="preserve">   = 1% * ĐƠN GIÁ đối với mặt hàng loại 1 và 5% * ĐƠN GIÁ đối với mặt hàng loại 2.</t>
  </si>
  <si>
    <t>4) THÀNH TIỀN = SỐ LƯỢNG * (ĐƠN GIÁ + PHÍ CHUYÊN CHỞ).</t>
  </si>
  <si>
    <t>5) TỔNG CỘNG = THÀNH TIỀN - TIỀN GIẢM biết rằng nếu THÀNH TIỀN &gt;=1000
    sẽ giảm 1%*THÀNH TIỀN và định dạng với không số lẻ.</t>
  </si>
  <si>
    <t>BẢNG THỐNG KÊ</t>
  </si>
  <si>
    <t>Số lượng đã bán:</t>
  </si>
  <si>
    <r>
      <t xml:space="preserve">* </t>
    </r>
    <r>
      <rPr>
        <b/>
        <u/>
        <sz val="12"/>
        <rFont val="Times New Roman"/>
        <family val="1"/>
      </rPr>
      <t>Chú giải:</t>
    </r>
    <r>
      <rPr>
        <sz val="12"/>
        <rFont val="Times New Roman"/>
        <family val="1"/>
      </rPr>
      <t xml:space="preserve"> 2 ký tự đầu của MÃ MH cho biết Mặt hàng, ký tự cuối của MÃ MH cho biết
                   Đơn giá (Loại 1 hay Loại 2).</t>
    </r>
  </si>
  <si>
    <t>BÀI THỰC HÀNH EXCEL SỐ 9</t>
  </si>
  <si>
    <t>NGÀY</t>
  </si>
  <si>
    <t>BẮT ĐẦU</t>
  </si>
  <si>
    <t>KẾT THÚC</t>
  </si>
  <si>
    <t>SỐ PHÚT</t>
  </si>
  <si>
    <t>TỈNH</t>
  </si>
  <si>
    <t>TIỀN</t>
  </si>
  <si>
    <t>DTP</t>
  </si>
  <si>
    <t>AGG</t>
  </si>
  <si>
    <t>1) SỐ GiỜ = KẾT THÚC - BẮT ĐẦU.</t>
  </si>
  <si>
    <t>Tỉnh</t>
  </si>
  <si>
    <t>SỐ GIỜ</t>
  </si>
  <si>
    <t>2) SỐ PHÚT = GIỜ * 60 + PHÚT + GIÂY/60, với GIỜ, PHÚT, GIÂY là các giá trị giờ, phút, giây
    ở ô SỐ GIỜ tương ứng. Định dạng với 2 số lẻ.</t>
  </si>
  <si>
    <t>HNI</t>
  </si>
  <si>
    <t>BDG</t>
  </si>
  <si>
    <t>3) ĐƠN GIÁ: Căn cứ vào TỈNH, tra cứu trong bảng ĐƠN GIÁ.</t>
  </si>
  <si>
    <t>4) TIỀN = SỐ PHÚT * ĐƠN GIÁ.</t>
  </si>
  <si>
    <t>Số cuộc gọi từng tỉnh:</t>
  </si>
  <si>
    <t>AG</t>
  </si>
  <si>
    <t>BD</t>
  </si>
  <si>
    <t>BẢNG KÊ CHI TIẾT ĐẠI LÝ BƯU ĐIỆN TRONG NGÀY</t>
  </si>
  <si>
    <t>BẢNG TÍNH TIỀN NHẬP HÀNG</t>
  </si>
  <si>
    <t>Tên
hàng</t>
  </si>
  <si>
    <t>Loại
hàng</t>
  </si>
  <si>
    <t>Giá</t>
  </si>
  <si>
    <t>Trị
giá</t>
  </si>
  <si>
    <t>Phí
vận chuyển</t>
  </si>
  <si>
    <t>Radio</t>
  </si>
  <si>
    <t>Casette</t>
  </si>
  <si>
    <t>Đầu máy</t>
  </si>
  <si>
    <t>D</t>
  </si>
  <si>
    <t>Tủ lạnh</t>
  </si>
  <si>
    <t>Máy lạnh</t>
  </si>
  <si>
    <t>Bàn ủI</t>
  </si>
  <si>
    <t>Yêu cầu:</t>
  </si>
  <si>
    <t>1) Nhập số liệu cho bảng tính</t>
  </si>
  <si>
    <t>2) Định dạng cột GIÁ có dấu phân cách hàng ngàn và đơn vị VND.</t>
  </si>
  <si>
    <t>3) Tính Trị giá như sau: Trị giá = Số lượng * Giá</t>
  </si>
  <si>
    <t>4) Tính Thuế như sau:</t>
  </si>
  <si>
    <t>Thuế = 10% * Trị giá nếu Loại hàng là A</t>
  </si>
  <si>
    <t>Thuế = 20% * Trị giá nếu Loại hàng là B</t>
  </si>
  <si>
    <t>Thuế = 30% * Trị giá nếu Loại hàng là C</t>
  </si>
  <si>
    <t>Thuế = 0 với các loại hàng khác</t>
  </si>
  <si>
    <t>5) Tính Tổng Số lượng và Tổng Trị giá</t>
  </si>
  <si>
    <t>6) Tính Phí vận chuyển như sau:</t>
  </si>
  <si>
    <t>Phí vận chuyển = (Tổng trị giá / Tổng số lượng) * Số lượng * 10%</t>
  </si>
  <si>
    <t>7) Tiền = Trị giá + Thuế + Phí vận chuyển</t>
  </si>
  <si>
    <t>8) Sắp xếp bảng tính tăng dần theo cột Phí vận chuyển</t>
  </si>
  <si>
    <t>BẢNG TÍNH TIỀN ĐIỆN</t>
  </si>
  <si>
    <t>LOẠI
SD</t>
  </si>
  <si>
    <t>CHỈ SỐ
ĐẦU</t>
  </si>
  <si>
    <t>CHỈ SỐ
CUỐI</t>
  </si>
  <si>
    <t>HỆ SỐ</t>
  </si>
  <si>
    <t>PHỤ
TRỘI</t>
  </si>
  <si>
    <t>NN</t>
  </si>
  <si>
    <t>TT</t>
  </si>
  <si>
    <t>KD</t>
  </si>
  <si>
    <t>CN</t>
  </si>
  <si>
    <t>2) Cột Hệ số được tính như sau:</t>
  </si>
  <si>
    <t>- Nếu Loại SD là "KD" thì Hệ số = 3</t>
  </si>
  <si>
    <t>- Nếu Loại SD là "NN" thì Hệ số = 5</t>
  </si>
  <si>
    <t>- Nếu Loại SD là "TT" thì Hệ số = 4</t>
  </si>
  <si>
    <t>- Nếu Loại SD là "CN" thì Hệ số = 2</t>
  </si>
  <si>
    <t>4) Tính Phụ trội như sau:</t>
  </si>
  <si>
    <t>6) Sắp xếp bảng tính giảm dần theo cột Cộng.</t>
  </si>
  <si>
    <t>7) Tháng: Dùng hàm lấy ra tháng, năm hiện tại.</t>
  </si>
  <si>
    <t>BẢNG CHI PHÍ VẬN CHUYỂN</t>
  </si>
  <si>
    <t>Tỷ giá USD:</t>
  </si>
  <si>
    <t>CHỦ
HÀNG</t>
  </si>
  <si>
    <t>LOẠI
HÀNG</t>
  </si>
  <si>
    <t>ĐỊNH
MỨC</t>
  </si>
  <si>
    <t>TRỌNG
LƯỢNG</t>
  </si>
  <si>
    <t>GIÁ
CƯỚC</t>
  </si>
  <si>
    <t>TIỀN
PHẠT</t>
  </si>
  <si>
    <t>THÀNH
TIỀN
(VN)</t>
  </si>
  <si>
    <t>Cty A</t>
  </si>
  <si>
    <t>XN B</t>
  </si>
  <si>
    <t>Tổ hợp C</t>
  </si>
  <si>
    <t>DNTN D</t>
  </si>
  <si>
    <t>Cty E</t>
  </si>
  <si>
    <t>XN F</t>
  </si>
  <si>
    <t>Cty G</t>
  </si>
  <si>
    <t>BẢNG ĐỊNH MỨC VÀ GIÁ CƯỚC</t>
  </si>
  <si>
    <t>3) Tính TIỀN PHẠT như sau:</t>
  </si>
  <si>
    <t>-Nếu TRỌNG LƯỢNG &gt; ĐỊNH MỨC thì:</t>
  </si>
  <si>
    <t xml:space="preserve">    TIỀN PHẠT = (TRỌNG LƯỢNG - ĐỊNH MỨC) * 20% * GIÁ CƯỚC</t>
  </si>
  <si>
    <t>-Ngược lại: TIỀNPHẠT = 0.</t>
  </si>
  <si>
    <t>4) Tính THÀNH TIỀN như sau:</t>
  </si>
  <si>
    <t>THÀNH TIỀN = (GIÁ CƯỚC + TIỀN PHẠT) * Tỷ giá USD</t>
  </si>
  <si>
    <t>5) Sắp xếp bảng tính giảm dần theo cột THÀNH TIỀN (VN).</t>
  </si>
  <si>
    <t>Bảng 1- BẢNG ĐIỂM CHUẨN</t>
  </si>
  <si>
    <t>Bảng 2- BẢNG ĐIỂM HỌC BỔNG</t>
  </si>
  <si>
    <t>Mã
ngành</t>
  </si>
  <si>
    <t>Ngành
thi</t>
  </si>
  <si>
    <t>Điểm
chuẩn 1</t>
  </si>
  <si>
    <t>Điểm
chuẩn 2</t>
  </si>
  <si>
    <t>Máy tính</t>
  </si>
  <si>
    <t>Điểm HB</t>
  </si>
  <si>
    <t>Điện tử</t>
  </si>
  <si>
    <t>Cơ khí</t>
  </si>
  <si>
    <t>KẾT QUẢ TUYỂN SINH NĂM 2005</t>
  </si>
  <si>
    <t>Mã
số</t>
  </si>
  <si>
    <t>Họ</t>
  </si>
  <si>
    <t>Tên</t>
  </si>
  <si>
    <t>Khu
vực</t>
  </si>
  <si>
    <t>Toán</t>
  </si>
  <si>
    <t>Kết
quả</t>
  </si>
  <si>
    <t>A101</t>
  </si>
  <si>
    <t>Trung</t>
  </si>
  <si>
    <t>B102</t>
  </si>
  <si>
    <t>Kiều</t>
  </si>
  <si>
    <t>Nga</t>
  </si>
  <si>
    <t>C203</t>
  </si>
  <si>
    <t>Mạnh</t>
  </si>
  <si>
    <t>D204</t>
  </si>
  <si>
    <t>Phạm</t>
  </si>
  <si>
    <t>Uyên</t>
  </si>
  <si>
    <t>A205</t>
  </si>
  <si>
    <t>Tùng</t>
  </si>
  <si>
    <t>C106</t>
  </si>
  <si>
    <t>Hùng</t>
  </si>
  <si>
    <t>D107</t>
  </si>
  <si>
    <t>Hoa</t>
  </si>
  <si>
    <t>A208</t>
  </si>
  <si>
    <t>Lâm</t>
  </si>
  <si>
    <t>1) Chèn vào trước cột Kết quả hai cột: Tổng cộng, Điểm chuẩn.</t>
  </si>
  <si>
    <t>2) Sắp xếp bảng tính KẾT QUẢ TUYỂN SINH theo thứ tự Tên tăng dần.</t>
  </si>
  <si>
    <t>3) Lập công thức điền dữ liệu cho các cột Khu vực và Ngành thi
tương ứng cho từng thí sinh.</t>
  </si>
  <si>
    <t>Trong đó:</t>
  </si>
  <si>
    <t>- Khu vực là ký tự thứ 2 của Mã số</t>
  </si>
  <si>
    <t>- Ngành thi: dựa vào ký tự đầu của Mã số và Bảng 1.</t>
  </si>
  <si>
    <t>4) Từ ký tự đầu của Mã số (Mã ngành), Khu vực và Bảng 1,
hãy điền dữ liệu cho cột Điểm chuẩn.</t>
  </si>
  <si>
    <t>Trong đó, nếu thí sinh thuộc khu vực 1 thì lấy Điểm chuẩn1, ngược lại lấy Điểm chuẩn2.</t>
  </si>
  <si>
    <t>5) Tính Tổng cộng là tổng điểm của 3 môn.</t>
  </si>
  <si>
    <t>6) Hãy lập công thức điền Kết quả như sau:</t>
  </si>
  <si>
    <t xml:space="preserve"> Nếu thí sinh có điểm Tổng cộng &gt;= Điểm chuẩn của ngành mình dự thi</t>
  </si>
  <si>
    <t>thì sẽ có kết quả là "Đậu", ngược lại là "Rớt".</t>
  </si>
  <si>
    <t>7) Thêm cột Điểm học bổng và lập công thức tính dựa vào ký tự đầu
của Mã số (Mã ngành) và Bảng 2.</t>
  </si>
  <si>
    <t>8) Thêm cột Học bổng và lập công thức điền vào đó là "Có" nếu điểm Tổng cộng của</t>
  </si>
  <si>
    <t>thí sinh &gt;= Điểm học bổng, trường hợp ngược lại để trống.</t>
  </si>
  <si>
    <t>Số
TS đậu</t>
  </si>
  <si>
    <t>Số
TS rớt</t>
  </si>
  <si>
    <t>Số TS
có học bổng</t>
  </si>
  <si>
    <r>
      <t xml:space="preserve">6) Trang trí cho bảng tính và lưu lại với tên </t>
    </r>
    <r>
      <rPr>
        <b/>
        <sz val="12"/>
        <rFont val="Times New Roman"/>
        <family val="1"/>
      </rPr>
      <t>Bai10.xls</t>
    </r>
  </si>
  <si>
    <t>BÀI THỰC HÀNH EXCEL SỐ 10</t>
  </si>
  <si>
    <r>
      <t xml:space="preserve">7) Trang trí cho bảng tính và lưu lại với tên </t>
    </r>
    <r>
      <rPr>
        <b/>
        <sz val="12"/>
        <rFont val="Times New Roman"/>
        <family val="1"/>
      </rPr>
      <t>Bai11.xls</t>
    </r>
  </si>
  <si>
    <t>BÀI THỰC HÀNH EXCEL SỐ 11</t>
  </si>
  <si>
    <t>BÀI THỰC HÀNH EXCEL SỐ 12</t>
  </si>
  <si>
    <t>BÀI THỰC HÀNH EXCEL SỐ 13</t>
  </si>
  <si>
    <t>9) Sắp xếp lại danh sách Kết quả tuyển sinh theo thứ tự tăng dần của 3 cốt điểm: Toán,</t>
  </si>
  <si>
    <t>Lý, Hóa.</t>
  </si>
  <si>
    <t>10) Rút trích thông tin của các thí sinh của các thí sinh dự thi khối A.</t>
  </si>
  <si>
    <t>BÀI THỰC HÀNH EXCEL SỐ 14</t>
  </si>
  <si>
    <t>Tỉ giá:</t>
  </si>
  <si>
    <t>MÃ
HÀNG</t>
  </si>
  <si>
    <t>NGÀY SX</t>
  </si>
  <si>
    <t>NHẬP</t>
  </si>
  <si>
    <t>XUẤT</t>
  </si>
  <si>
    <t>ĐƠN GIÁ
(USD)</t>
  </si>
  <si>
    <t>TRỊ GIÁ
(VNĐ)</t>
  </si>
  <si>
    <t>TV</t>
  </si>
  <si>
    <t>MPT</t>
  </si>
  <si>
    <t>ML</t>
  </si>
  <si>
    <t>MDT</t>
  </si>
  <si>
    <t>TL</t>
  </si>
  <si>
    <t>x</t>
  </si>
  <si>
    <t>Đơn giá (USD)</t>
  </si>
  <si>
    <t>Ti vi</t>
  </si>
  <si>
    <t>Máy photo</t>
  </si>
  <si>
    <t>Máy điện thoại</t>
  </si>
  <si>
    <t>Tổng SL xuất</t>
  </si>
  <si>
    <t>Tổng SL nhập</t>
  </si>
  <si>
    <t>Mô tả:</t>
  </si>
  <si>
    <t>1) Tên hàng: Dựa vào Mã hàng, tra trong Bảng Hàng hóa.</t>
  </si>
  <si>
    <t>- Cột Nhập và cột Xuất: Tùy theo cột nào có đánh dấu x để biết được là hàng Nhập hay Xuất.</t>
  </si>
  <si>
    <t>2) Đơn giá (USD): Dựa vào Mã hàng và Nhập hay Xuất, tra trong Bảng Hàng hóa.</t>
  </si>
  <si>
    <t>3) Trị giá (VNĐ): Số lượng * Đơn giá (USD) * Tỉ giá. Tuy nhiên nếu mặt hàng xuất trong ngày</t>
  </si>
  <si>
    <t>20/01/2005 thì giảm 5% Đơn giá.</t>
  </si>
  <si>
    <t>5) Tổng cộng: Tính tổng Số lượng, Tổng trị giá, Có bao nhiêu mặt hàng khuyến mãi.</t>
  </si>
  <si>
    <t>6) Sắp xếp lại bảng tính theo thứ tự tăng dần của Mã hàng, nếu trùng thì sắp giảm dần theo Số lượng.</t>
  </si>
  <si>
    <t>7) Rút trích thông tin của các mặt hàng được nhập trong 15 ngày đầu tiên của tháng 1 năm 2005.</t>
  </si>
  <si>
    <t>12) Dựa vào bảng thống kê trên, hãy vẽ bảng đồ dạng PIE phản ánh tỉ lệ thí sinh đậu, rớt.</t>
  </si>
  <si>
    <t>9) Dựa vào BẢNG THỐNG KÊ, hãy vẽ bảng đồ dạng Column phản ánh tỉ lệ tổng SL nhập</t>
  </si>
  <si>
    <t>của các loại mặt hàng.</t>
  </si>
  <si>
    <t>BÀI THỰC HÀNH EXCEL SỐ 15</t>
  </si>
  <si>
    <t>Mã hàng</t>
  </si>
  <si>
    <t>Số lượng</t>
  </si>
  <si>
    <t>Thành tiền</t>
  </si>
  <si>
    <t>Trả trước</t>
  </si>
  <si>
    <t>Còn lại</t>
  </si>
  <si>
    <t>K07X</t>
  </si>
  <si>
    <t>S05N</t>
  </si>
  <si>
    <t>T04X</t>
  </si>
  <si>
    <t>K03N</t>
  </si>
  <si>
    <t>G06N</t>
  </si>
  <si>
    <t>X06X</t>
  </si>
  <si>
    <t>S04N</t>
  </si>
  <si>
    <t>K10X</t>
  </si>
  <si>
    <t>X09N</t>
  </si>
  <si>
    <t>BẢNG 1</t>
  </si>
  <si>
    <t>Mã số</t>
  </si>
  <si>
    <t>K</t>
  </si>
  <si>
    <t>G</t>
  </si>
  <si>
    <t>T</t>
  </si>
  <si>
    <t>S</t>
  </si>
  <si>
    <t>X</t>
  </si>
  <si>
    <t>Vải Katê</t>
  </si>
  <si>
    <t>Gấm T.hải</t>
  </si>
  <si>
    <t>Vải Tole</t>
  </si>
  <si>
    <t>Vải Silk</t>
  </si>
  <si>
    <t>Vải xô</t>
  </si>
  <si>
    <t>ĐG (đ/m)</t>
  </si>
  <si>
    <t>Từ tháng</t>
  </si>
  <si>
    <t>Tỉ lệ</t>
  </si>
  <si>
    <t>BẢNG 2</t>
  </si>
  <si>
    <t>Tháng</t>
  </si>
  <si>
    <t>Từ tháng 01 -&gt; tháng 03: Tỉ lệ = 1.2%</t>
  </si>
  <si>
    <t>Từ tháng 04 -&gt; tháng 09: Tỉ lệ = 1.5%</t>
  </si>
  <si>
    <t>Từ tháng 09 -&gt; tháng 12: Tỉ lệ = 1.75%</t>
  </si>
  <si>
    <t>1 -&gt; 3</t>
  </si>
  <si>
    <t>4 -&gt; 6</t>
  </si>
  <si>
    <t>Lưu ý:</t>
  </si>
  <si>
    <t>- Định dạng các cột đơn vị tiền tệ 1,000 VND hay 1,000 USD (thêm phần thập phân - nếu có),</t>
  </si>
  <si>
    <t>canh lề phải.</t>
  </si>
  <si>
    <t>- Ký tự đầu của Mã hàng cho biết Mã số của mặt hàng.</t>
  </si>
  <si>
    <t>- 2 ký tự thứ 2, 3 của Mã hàng cho biết tháng nhập hàng.</t>
  </si>
  <si>
    <t>- Ký tự cuối của Mã hàng cho biết hàng này được nhập (N) hay được xuất (X).</t>
  </si>
  <si>
    <t>BẢNG HÀNG HÓA:</t>
  </si>
  <si>
    <t>BẢNG THỐNG KÊ:</t>
  </si>
  <si>
    <t>1) Tên hàng: Dựa vào Mã số tra trong BẢNG 1 để lấy tên hàng tương ứng.</t>
  </si>
  <si>
    <t>2) Thành tiền = Số lượng * Đơn giá (đ/m). Biết rằng:</t>
  </si>
  <si>
    <t>+ Đơn giá (đ/m): Dựa vào Mã số, tra trong BẢNG 1 để lấy đơn giá tương ứng.</t>
  </si>
  <si>
    <t>3) Thuế = Thành tiền * Tỉ lệ. Biết rằng:</t>
  </si>
  <si>
    <t>+ Tỉ lệ: Dựa vào 2 ký tự thứ 2, 3 của Mã hàng để lấy Tỉ lệ tương ứng trong BẢNG 2.</t>
  </si>
  <si>
    <t>4) Trả trước: Biết rằng:</t>
  </si>
  <si>
    <t>+ Nếu Thành tiền &gt;= 5000000 thì Trả trước = 75% * Thành tiền,</t>
  </si>
  <si>
    <t>còn ngược lại thì Trả trước = % * Thành tiền.</t>
  </si>
  <si>
    <t>5) Còn lại = Thành tiền - Trả trước.</t>
  </si>
  <si>
    <t>7) Rút trích thông tin của mặt hàng "Vải Katê" được nhập từ tháng 3 trở về sau.</t>
  </si>
  <si>
    <r>
      <t xml:space="preserve">5) Tính </t>
    </r>
    <r>
      <rPr>
        <b/>
        <sz val="12"/>
        <rFont val="Arial"/>
        <family val="2"/>
      </rPr>
      <t xml:space="preserve">Tổng cộng </t>
    </r>
    <r>
      <rPr>
        <sz val="12"/>
        <rFont val="Arial"/>
        <family val="2"/>
      </rPr>
      <t>tiền khách hành phải trả.</t>
    </r>
  </si>
  <si>
    <t>4) THÀNH TIỀN = (LƯỢNG - KHUYẾN MÃI) * ĐƠN GIÁ.</t>
  </si>
  <si>
    <t>1) Nhập số liệu và trang trí cho bảng tính.</t>
  </si>
  <si>
    <t>2) Tính ĐỊNH MỨC và GIÁ CƯỚC dựa vào LOẠI HÀNG.</t>
  </si>
  <si>
    <r>
      <t>"</t>
    </r>
    <r>
      <rPr>
        <b/>
        <i/>
        <sz val="11"/>
        <rFont val="Arial"/>
        <family val="2"/>
      </rPr>
      <t>Có khuyến mãi</t>
    </r>
    <r>
      <rPr>
        <sz val="11"/>
        <rFont val="Arial"/>
        <family val="2"/>
      </rPr>
      <t>", ngược lại để trống.</t>
    </r>
  </si>
  <si>
    <t>BÀI THỰC HÀNH EXCEL SỐ 16</t>
  </si>
  <si>
    <t>- Phụ trội = 0 nếu (Chỉ số cuối - Chỉ số đầu) &lt; 50</t>
  </si>
  <si>
    <t>- Phụ trội = Thành tiền * 35% nếu 50 &lt;= (Chỉ số cuối - Chỉ số đầu) &lt;= 100</t>
  </si>
  <si>
    <t>- Phụ trội = Thành tiền * 100% nếu (Chỉ số cuối - Chỉ số đầu) &gt; 100</t>
  </si>
  <si>
    <t>HỌ TÊN</t>
  </si>
  <si>
    <t>MÃ NV</t>
  </si>
  <si>
    <t>TÊN
ĐƠN VỊ</t>
  </si>
  <si>
    <t>SỐ LƯỢNG
SP</t>
  </si>
  <si>
    <t>THỰC LÃNH</t>
  </si>
  <si>
    <t>Bình</t>
  </si>
  <si>
    <t>Công</t>
  </si>
  <si>
    <t>Danh</t>
  </si>
  <si>
    <t>Đào</t>
  </si>
  <si>
    <t>Giang</t>
  </si>
  <si>
    <t>Khoa</t>
  </si>
  <si>
    <t>Loan</t>
  </si>
  <si>
    <t>Minh</t>
  </si>
  <si>
    <t>01DH4</t>
  </si>
  <si>
    <t>02NH2</t>
  </si>
  <si>
    <t>03NH6</t>
  </si>
  <si>
    <t>04DH4</t>
  </si>
  <si>
    <t>05NH2</t>
  </si>
  <si>
    <t>06DH2</t>
  </si>
  <si>
    <t>07DH1</t>
  </si>
  <si>
    <t>08DH7</t>
  </si>
  <si>
    <t>09NH5</t>
  </si>
  <si>
    <t>10NH3</t>
  </si>
  <si>
    <t>SX-PX1</t>
  </si>
  <si>
    <t>SX-PX2</t>
  </si>
  <si>
    <t>QL-PX1</t>
  </si>
  <si>
    <t>QL-PX2</t>
  </si>
  <si>
    <t>SX-PX3</t>
  </si>
  <si>
    <t>SX-PX4</t>
  </si>
  <si>
    <t>QL-PX3</t>
  </si>
  <si>
    <t>QL-PX4</t>
  </si>
  <si>
    <t>1) Chèn vào giữa cột SỐ LƯỢNG SP và cộ TẠM ỨNG các cột: LƯƠNG SP, BHXH, HỆ SỐ,</t>
  </si>
  <si>
    <t>THU NHẬP; đặt tên Sheet là "Bang luong thang".</t>
  </si>
  <si>
    <t>2) Lập công thức tính lương sản phẩm:</t>
  </si>
  <si>
    <t>LƯƠNG SP = SỐ LƯỢNG SP * ĐƠN GIÁ (với ĐƠN GIÁ được biết dựa vào BẢNG ĐƠN GIÁ</t>
  </si>
  <si>
    <t>và Tên đơn vị (SX: thuộc bộ phận sản xuất, QL: thuộc bộ phận quản lý và PX#: làm việc tại</t>
  </si>
  <si>
    <t>phân xưởng #)).</t>
  </si>
  <si>
    <t>BẢNG ĐƠN GIÁ</t>
  </si>
  <si>
    <t>SX</t>
  </si>
  <si>
    <t>QL</t>
  </si>
  <si>
    <t>PX1</t>
  </si>
  <si>
    <t>PX2</t>
  </si>
  <si>
    <t>PX3</t>
  </si>
  <si>
    <t>PX4</t>
  </si>
  <si>
    <t>BẢNG HỆ SỐ</t>
  </si>
  <si>
    <t>Bậc</t>
  </si>
  <si>
    <t>Hệ số</t>
  </si>
  <si>
    <t>3) Bảo hiểm xã hội (BHXH) được quy định bằng 5% lương sản phẩm nhưng chỉ tính cho</t>
  </si>
  <si>
    <t>những người có hợp đồng dài hạn và loại hợp đồng được ghi trong MÃ NV.</t>
  </si>
  <si>
    <t>(DH: Dài hạn, NH: Ngắn hạn)</t>
  </si>
  <si>
    <t>5) THU NHẬP: Nếu thuộc bộ phận quản lý (QL) thì THU NHẬP = LƯƠNG SP * HỆ SỐ,</t>
  </si>
  <si>
    <t>ngược lại: THU NHẬP chính là LƯƠNG SP.</t>
  </si>
  <si>
    <t>6) TẠM ỨNG: Công nhân có cấp bậc từ 5 trở lên sẽ được tạm ứng bằng 1/3 của mức</t>
  </si>
  <si>
    <t>THU NHẬP, ngược lại TẠM ỨNG là 1/5 mức THU NHẬP.</t>
  </si>
  <si>
    <t>7) THUẾ: chỉ áp dụng cho những người có mức thu nhập từ 1.200.000 trở lên và được tính</t>
  </si>
  <si>
    <t>bằng 30% của số tiền vượt trên 1.200.000.</t>
  </si>
  <si>
    <t>8) THỰC LÃNH = THU NHẬP - (BHXH + TẠM ỨNG).</t>
  </si>
  <si>
    <t>10) Tháng: Dùng hàm lấy ra Tháng và Năm hiện tại. Vd: 09/2006.</t>
  </si>
  <si>
    <r>
      <t>ð</t>
    </r>
    <r>
      <rPr>
        <b/>
        <sz val="11"/>
        <rFont val="Arial"/>
        <family val="2"/>
      </rPr>
      <t>Hãy nhập và trình bày bảng tính trên, thực hiện các yêu cầu sau:</t>
    </r>
  </si>
  <si>
    <t>4) Điền dữ liệu vào cột HỆ SỐ dựa vào cấp bậc (là ký tự cuối của MÃ NV) và BẢNG HỆ SỐ.</t>
  </si>
  <si>
    <t>- Định dạng các cột số canh lề phải, theo định dạng 1,000 (có dấu phân cách hàng nghìn)</t>
  </si>
  <si>
    <t xml:space="preserve"> hay 1,000.00 (có dấu phân cách hàng nghìn, phần thập phân - nếu có).</t>
  </si>
  <si>
    <t>6) Sắp xếp lại bảng tính theo thứ tự tăng dần của Mã số, nếu trùng thì sắp giảm dần</t>
  </si>
  <si>
    <t>theo Thành tiền.</t>
  </si>
  <si>
    <t>BÀI THỰC HÀNH EXCEL SỐ 17</t>
  </si>
  <si>
    <t>BÁO CÁO BÁN HÀNG THÉP XÂY DỰNG</t>
  </si>
  <si>
    <t>Mã QG</t>
  </si>
  <si>
    <t>Ngày bán</t>
  </si>
  <si>
    <t>Trị giá</t>
  </si>
  <si>
    <t>Đơn vị tính: USD</t>
  </si>
  <si>
    <t>TR20C</t>
  </si>
  <si>
    <t>TA10C</t>
  </si>
  <si>
    <t>TR20T</t>
  </si>
  <si>
    <t>GO55T</t>
  </si>
  <si>
    <t>TA10T</t>
  </si>
  <si>
    <t>4 Ký tự
đầu</t>
  </si>
  <si>
    <t>Cao cấp</t>
  </si>
  <si>
    <t>Thường</t>
  </si>
  <si>
    <t>TR20</t>
  </si>
  <si>
    <t>TA10</t>
  </si>
  <si>
    <t>GO55</t>
  </si>
  <si>
    <t>GO55C</t>
  </si>
  <si>
    <t>Thép tròn 20mm</t>
  </si>
  <si>
    <t>Thép tấm 10mm</t>
  </si>
  <si>
    <t>Thép góc 5x5mm</t>
  </si>
  <si>
    <t>AU</t>
  </si>
  <si>
    <t>KO</t>
  </si>
  <si>
    <t>GE</t>
  </si>
  <si>
    <t>Xuất xứ</t>
  </si>
  <si>
    <t>Giá VC</t>
  </si>
  <si>
    <t>Australia</t>
  </si>
  <si>
    <t>Korea</t>
  </si>
  <si>
    <t>Germany</t>
  </si>
  <si>
    <t>- Ký tự cuối của Mã hàng cho biết Loại hàng là Cao cấp (C) hay là Thường (T).</t>
  </si>
  <si>
    <t>để lấy giá trị hợp lý.</t>
  </si>
  <si>
    <t>+ Đơn giá: Dựa vào 4 ký tự đầu của Mã hàng, tra trong BẢNG 1, kết hợp với Loại hàng</t>
  </si>
  <si>
    <t>+ Giá vận chuyển: dựa vào Mã QG, tra trong BẢNG 2.</t>
  </si>
  <si>
    <t xml:space="preserve">    Nếu bán ra trong tháng 5 thì giảm 5% Thành tiền.</t>
  </si>
  <si>
    <t>Hàng cao cấp</t>
  </si>
  <si>
    <t>Hàng thường</t>
  </si>
  <si>
    <r>
      <t xml:space="preserve">13) Định dạng bảng tính và lưu với tên </t>
    </r>
    <r>
      <rPr>
        <b/>
        <sz val="11"/>
        <rFont val="Arial"/>
        <family val="2"/>
      </rPr>
      <t>Bai13.xls</t>
    </r>
    <r>
      <rPr>
        <sz val="11"/>
        <rFont val="Arial"/>
        <family val="2"/>
      </rPr>
      <t>.</t>
    </r>
  </si>
  <si>
    <r>
      <t xml:space="preserve">10) Định dạng bảng tính và lưu với tên </t>
    </r>
    <r>
      <rPr>
        <b/>
        <sz val="11"/>
        <rFont val="Arial"/>
        <family val="2"/>
      </rPr>
      <t>Bai14.xls</t>
    </r>
    <r>
      <rPr>
        <sz val="11"/>
        <rFont val="Arial"/>
        <family val="2"/>
      </rPr>
      <t>.</t>
    </r>
  </si>
  <si>
    <r>
      <t xml:space="preserve">9) Định dạng bảng tính và lưu với tên </t>
    </r>
    <r>
      <rPr>
        <b/>
        <sz val="11"/>
        <rFont val="Arial"/>
        <family val="2"/>
      </rPr>
      <t>Bai15.xls</t>
    </r>
    <r>
      <rPr>
        <sz val="11"/>
        <rFont val="Arial"/>
        <family val="2"/>
      </rPr>
      <t>.</t>
    </r>
  </si>
  <si>
    <r>
      <t xml:space="preserve">11) Trang trí như bảng tính trên và lưu với tên </t>
    </r>
    <r>
      <rPr>
        <b/>
        <sz val="11"/>
        <rFont val="Arial"/>
        <family val="2"/>
      </rPr>
      <t>Bai16.xls</t>
    </r>
    <r>
      <rPr>
        <sz val="11"/>
        <rFont val="Arial"/>
        <family val="2"/>
      </rPr>
      <t>.</t>
    </r>
  </si>
  <si>
    <r>
      <t xml:space="preserve">6) Định dạng bảng tính và lưu với tên </t>
    </r>
    <r>
      <rPr>
        <b/>
        <sz val="11"/>
        <rFont val="Arial"/>
        <family val="2"/>
      </rPr>
      <t>Bai9.xls</t>
    </r>
    <r>
      <rPr>
        <sz val="11"/>
        <rFont val="Arial"/>
        <family val="2"/>
      </rPr>
      <t>.</t>
    </r>
  </si>
  <si>
    <r>
      <t xml:space="preserve">6) Trang trí cho bảng tính và lưu lại với tên </t>
    </r>
    <r>
      <rPr>
        <b/>
        <sz val="12"/>
        <rFont val="Arial"/>
        <family val="2"/>
      </rPr>
      <t>Bai8.xls</t>
    </r>
    <r>
      <rPr>
        <sz val="12"/>
        <rFont val="Arial"/>
        <family val="2"/>
      </rPr>
      <t>.</t>
    </r>
  </si>
  <si>
    <r>
      <t xml:space="preserve">8) Định dạng bảng tính và lưu bài với tên </t>
    </r>
    <r>
      <rPr>
        <b/>
        <sz val="12"/>
        <rFont val="Arial"/>
        <family val="2"/>
      </rPr>
      <t>Bai7.xls</t>
    </r>
    <r>
      <rPr>
        <sz val="12"/>
        <rFont val="Arial"/>
        <family val="2"/>
      </rPr>
      <t>.</t>
    </r>
  </si>
  <si>
    <r>
      <t xml:space="preserve">6) Trang trí cho bảng tính và lưu lại với tên </t>
    </r>
    <r>
      <rPr>
        <b/>
        <sz val="12"/>
        <rFont val="Arial"/>
        <family val="2"/>
      </rPr>
      <t>Bai5.xls</t>
    </r>
    <r>
      <rPr>
        <sz val="12"/>
        <rFont val="Arial"/>
        <family val="2"/>
      </rPr>
      <t>.</t>
    </r>
  </si>
  <si>
    <r>
      <t xml:space="preserve">6) Lưu bài tập với tên </t>
    </r>
    <r>
      <rPr>
        <b/>
        <sz val="12"/>
        <rFont val="Arial"/>
        <family val="2"/>
      </rPr>
      <t>Bai4.xls</t>
    </r>
    <r>
      <rPr>
        <sz val="12"/>
        <rFont val="Arial"/>
        <family val="2"/>
      </rPr>
      <t>.</t>
    </r>
  </si>
  <si>
    <r>
      <t xml:space="preserve">7) Lưu bài tập với tên </t>
    </r>
    <r>
      <rPr>
        <b/>
        <sz val="12"/>
        <rFont val="Arial"/>
        <family val="2"/>
      </rPr>
      <t>Bai3.xls</t>
    </r>
    <r>
      <rPr>
        <sz val="12"/>
        <rFont val="Arial"/>
        <family val="2"/>
      </rPr>
      <t>.</t>
    </r>
  </si>
  <si>
    <r>
      <t xml:space="preserve">8) Lưu bài tập với tên </t>
    </r>
    <r>
      <rPr>
        <b/>
        <sz val="12"/>
        <rFont val="Arial"/>
        <family val="2"/>
      </rPr>
      <t>Bai2.xls</t>
    </r>
    <r>
      <rPr>
        <sz val="12"/>
        <rFont val="Arial"/>
        <family val="2"/>
      </rPr>
      <t>.</t>
    </r>
  </si>
  <si>
    <t>1- NĂM: Dùng hàm lấy ra năm hiện tại.</t>
  </si>
  <si>
    <t>2- Tên hàng: Dựa vào 4 ký tự đầu của Mã hàng, tra trong BẢNG 1.</t>
  </si>
  <si>
    <t>3- Mã QG: Dựa vào 4 ký tự đầu của Mã hàng, tra trong BẢNG 1.</t>
  </si>
  <si>
    <t>4- Trị giá = Số lượng * Đơn giá. Biết rằng:</t>
  </si>
  <si>
    <t>5- Phí vận chuyển = Số lượng * Giá VC. Biết rằng:</t>
  </si>
  <si>
    <t>6- Thành tiền = Trị giá + Phí vận chuyển.</t>
  </si>
  <si>
    <t>7- Sắp xếp lại bảng tính theo thứ tự tăng dần của Mã QG, nếu trùng thì sắp giảm theo Số lượng.</t>
  </si>
  <si>
    <t>8- Rút trích danh sách các mặt hàng loại "Thường" bán ra trong tháng 5.</t>
  </si>
  <si>
    <t>QUÝ 2, NĂM: ?</t>
  </si>
  <si>
    <r>
      <t xml:space="preserve">10- Trang trí như bảng tính trên và lưu với tên </t>
    </r>
    <r>
      <rPr>
        <b/>
        <sz val="12"/>
        <rFont val="Times New Roman"/>
        <family val="1"/>
      </rPr>
      <t>Bai17.xls</t>
    </r>
    <r>
      <rPr>
        <sz val="12"/>
        <rFont val="Times New Roman"/>
        <family val="1"/>
      </rPr>
      <t>.</t>
    </r>
  </si>
  <si>
    <t>BÀI THỰC HÀNH EXCEL SỐ 18</t>
  </si>
  <si>
    <t>CUỘC ĐUA XE ĐẠP MỪNG XUÂN</t>
  </si>
  <si>
    <t>Mã
vận động
viên</t>
  </si>
  <si>
    <t>Tên
vận động 
viên</t>
  </si>
  <si>
    <t>Đội</t>
  </si>
  <si>
    <t>Giờ
kết thúc</t>
  </si>
  <si>
    <t>Thành tích</t>
  </si>
  <si>
    <t>Vận tốc
(Km/h)</t>
  </si>
  <si>
    <t>Xếp hạng</t>
  </si>
  <si>
    <t>KSTVM</t>
  </si>
  <si>
    <t>KSVNH</t>
  </si>
  <si>
    <t>KSPDT</t>
  </si>
  <si>
    <t>CAHVH</t>
  </si>
  <si>
    <t>CAHMQ</t>
  </si>
  <si>
    <t>CANTK</t>
  </si>
  <si>
    <t>TGHDD</t>
  </si>
  <si>
    <t>TGLDC</t>
  </si>
  <si>
    <t>TGTAT</t>
  </si>
  <si>
    <t>AGVGS</t>
  </si>
  <si>
    <t>DANH SÁCH ĐỘI</t>
  </si>
  <si>
    <t>ĐỘI</t>
  </si>
  <si>
    <t>TÊN ĐỘI</t>
  </si>
  <si>
    <t>KS</t>
  </si>
  <si>
    <t>CA</t>
  </si>
  <si>
    <t>TG</t>
  </si>
  <si>
    <t>Khách sạn Thanh Bình</t>
  </si>
  <si>
    <t>Công an Thành phố</t>
  </si>
  <si>
    <t>Tiền Giang</t>
  </si>
  <si>
    <t>Bảo vệ TV An Giang</t>
  </si>
  <si>
    <t>MÃ VĐV</t>
  </si>
  <si>
    <t>TÊN VĐV</t>
  </si>
  <si>
    <t>HDD</t>
  </si>
  <si>
    <t>HMQ</t>
  </si>
  <si>
    <t>HVH</t>
  </si>
  <si>
    <t>LDC</t>
  </si>
  <si>
    <t>NTK</t>
  </si>
  <si>
    <t>PDT</t>
  </si>
  <si>
    <t>TAT</t>
  </si>
  <si>
    <t>TVM</t>
  </si>
  <si>
    <t>VGS</t>
  </si>
  <si>
    <t>VNH</t>
  </si>
  <si>
    <t>Huỳnh Đại Đồng</t>
  </si>
  <si>
    <t>Hoàng Mạnh Quân</t>
  </si>
  <si>
    <t>Hồ Văn Hùng</t>
  </si>
  <si>
    <t>Lê Đức Công</t>
  </si>
  <si>
    <t>Nguyễn Trần Khải</t>
  </si>
  <si>
    <t>Phạm Đình Tấn</t>
  </si>
  <si>
    <t>Trần Anh Thư</t>
  </si>
  <si>
    <t>Trần Vũ Minh</t>
  </si>
  <si>
    <t>Vũ Giáo Sửu</t>
  </si>
  <si>
    <t>Vũ Ngọc Hoàng</t>
  </si>
  <si>
    <t>- 2 ký tự đầu của Mã vận động viên cho biết</t>
  </si>
  <si>
    <t>tên đội, các ký tự còn lại là Tên VĐV.</t>
  </si>
  <si>
    <t>1- Dựa vào 2 bảng để lấy tên đội và tên VĐV.</t>
  </si>
  <si>
    <t>2- Thành tích là số giờ và phút đạt được từ lúc xuất phát cho đến đích.</t>
  </si>
  <si>
    <t>3- Vận tốc là Số Km/tổng số giờ đi được và làm tròn đến hàng đơn vị,</t>
  </si>
  <si>
    <t xml:space="preserve">    định dạng theo kiểu KM/H (Vd: 50 KM.H).</t>
  </si>
  <si>
    <t>4- Xếp hạng thành tích các cá nhân.</t>
  </si>
  <si>
    <t>5- Thống kê theo mẫu sau:</t>
  </si>
  <si>
    <t>Vận tốc trung bình các đội</t>
  </si>
  <si>
    <t>VẬN TỐC TB</t>
  </si>
  <si>
    <t>XẾP HẠNG</t>
  </si>
  <si>
    <t>Xếp hạng: nếu đội nào có Vận tốc trung bình</t>
  </si>
  <si>
    <t>cao nhất thì xếp hạng nhất.</t>
  </si>
  <si>
    <t>6- Rút trích đầy đủ thông tin về các vận động viên đoạt giải 1, 2, 3.</t>
  </si>
  <si>
    <t>Định dạng cột vận tốc trung bình</t>
  </si>
  <si>
    <t>theo kiểu KM/H. (Vd: 50 Km/h)</t>
  </si>
  <si>
    <t>DANH SÁCH
VẬN ĐỘNG VIÊN</t>
  </si>
  <si>
    <r>
      <t xml:space="preserve">7- Trang trí như bảng tính trên và lưu với tên </t>
    </r>
    <r>
      <rPr>
        <b/>
        <sz val="12"/>
        <rFont val="Times New Roman"/>
        <family val="1"/>
      </rPr>
      <t>Bai18.xls</t>
    </r>
    <r>
      <rPr>
        <sz val="12"/>
        <rFont val="Times New Roman"/>
        <family val="1"/>
      </rPr>
      <t>.</t>
    </r>
  </si>
  <si>
    <t>BÀI THỰC HÀNH EXCEL SỐ 19</t>
  </si>
  <si>
    <t>BẢNG KÊ TIỀN CHO THUÊ MÁY VI TÍNH</t>
  </si>
  <si>
    <t>HÌNH
THỨC THUÊ</t>
  </si>
  <si>
    <t>NHẬN
MÁY</t>
  </si>
  <si>
    <t>TRẢ
MÁY</t>
  </si>
  <si>
    <t>THỜI GIAN THUÊ</t>
  </si>
  <si>
    <t>GiỜ</t>
  </si>
  <si>
    <t>PHÚT</t>
  </si>
  <si>
    <t>TIỀN
THUÊ</t>
  </si>
  <si>
    <t>TIỀN
GIẢM</t>
  </si>
  <si>
    <t>TIỀN PHẢI
TRẢ</t>
  </si>
  <si>
    <t>01T</t>
  </si>
  <si>
    <t>02I</t>
  </si>
  <si>
    <t>03M</t>
  </si>
  <si>
    <t>06T</t>
  </si>
  <si>
    <t>09I</t>
  </si>
  <si>
    <t>01I</t>
  </si>
  <si>
    <t>05M</t>
  </si>
  <si>
    <t>08T</t>
  </si>
  <si>
    <t>MÃ THUÊ</t>
  </si>
  <si>
    <t>I</t>
  </si>
  <si>
    <t>Đơn giá/1 giờ</t>
  </si>
  <si>
    <t>Đơn giá/1 phút</t>
  </si>
  <si>
    <t>STT Máy</t>
  </si>
  <si>
    <t>Doanh thu</t>
  </si>
  <si>
    <t>Số lần thuê trong ngày</t>
  </si>
  <si>
    <t>01</t>
  </si>
  <si>
    <t>02</t>
  </si>
  <si>
    <t>03</t>
  </si>
  <si>
    <t>- 2 ký tự đầu của Mã số cho biết STT Máy.</t>
  </si>
  <si>
    <t>- Ký tự cuối của Mã số cho biết Hình thức thuê máy là Thực hành (T), Internet (I) hay Check Mail (M).</t>
  </si>
  <si>
    <t>1- Hình thức thuê: dựa vào ký tự cuối của Mã số để điền giá trị thích hợp.</t>
  </si>
  <si>
    <t>2- Giờ = Trả máy - Nhận máy. Lưu ý: Chỉ lấy phần giờ.</t>
  </si>
  <si>
    <t xml:space="preserve">    Vd: Nhận máy lúc 9:00, trả máy lúc 10:30 --&gt; Giờ (Thời gian thuê) sẽ là 1.</t>
  </si>
  <si>
    <t>3- Phút = Trả máy - Nhận máy. Lưu ý: Chỉ lấy phần phút.</t>
  </si>
  <si>
    <t xml:space="preserve">    Vd: Nhận máy lúc 9:00, trả máy lúc 10:30 --&gt; Phút (Thời gian thuê) sẽ là 30.</t>
  </si>
  <si>
    <t>4- Tiền thuê:</t>
  </si>
  <si>
    <t>+ Nếu hình thức thuê là Check Mail thì tiền thuê là = 3500,</t>
  </si>
  <si>
    <t xml:space="preserve">   còn ngược lại thì Tiền thuê = Giờ * Đơn giá/1 giờ + Phút * Đơn giá/1 phút.</t>
  </si>
  <si>
    <t>Với: Đơn giá/1 giờ: dựa vào hình thức thuê, tra trong BẢNG 1 để lấy Đơn giá theo giờ tương ứng.</t>
  </si>
  <si>
    <t xml:space="preserve">       Đơn giá/1 phút: dựa vào hình thức thuê, tra trong BẢNG 1 để lấy Đơn giá theo phút tương ứng.</t>
  </si>
  <si>
    <t>5- Tiền giảm: nếu thuê nhiều hơn 2 giờ thì Tiền giảm = 20% của Tiền thuê, còn ngược lại thì không giảm.</t>
  </si>
  <si>
    <t>6- Tiền phải trả = Tiền thuê - Tiền giảm.</t>
  </si>
  <si>
    <t>7- Rút trích các thông tin liên quan đến các máy được thuê để Thực hành hay để Internet.</t>
  </si>
  <si>
    <t>9- Trang trí như bảng tính trên và lưu với tên Bai19.xls.</t>
  </si>
  <si>
    <t>MÃ
SỐ</t>
  </si>
  <si>
    <t>BÀI THỰC HÀNH EXCEL SỐ 20</t>
  </si>
  <si>
    <t>BẢNG TÍNH TIỀN KHÁCH SẠN</t>
  </si>
  <si>
    <t>Tên KH</t>
  </si>
  <si>
    <t>Quốc tịch</t>
  </si>
  <si>
    <t>Mã PH</t>
  </si>
  <si>
    <t>Ngày đến</t>
  </si>
  <si>
    <t>Ngày đi</t>
  </si>
  <si>
    <t>Tiền ăn</t>
  </si>
  <si>
    <t>Tiền PV</t>
  </si>
  <si>
    <t>Yoo</t>
  </si>
  <si>
    <t>Lee</t>
  </si>
  <si>
    <t>Dũng</t>
  </si>
  <si>
    <t>Peter</t>
  </si>
  <si>
    <t>David</t>
  </si>
  <si>
    <t>John</t>
  </si>
  <si>
    <t>Việt Nam</t>
  </si>
  <si>
    <t>Anh</t>
  </si>
  <si>
    <t>Pháp</t>
  </si>
  <si>
    <t>Mỹ</t>
  </si>
  <si>
    <t>L1A-F1</t>
  </si>
  <si>
    <t>L2A-F3</t>
  </si>
  <si>
    <t>L2B-F1</t>
  </si>
  <si>
    <t>L1C-F1</t>
  </si>
  <si>
    <t>L2A-F2</t>
  </si>
  <si>
    <t>L1A-F3</t>
  </si>
  <si>
    <t>L2B-F2</t>
  </si>
  <si>
    <t>BẢNG ĐƠN GIÁ PHÒNG</t>
  </si>
  <si>
    <t>Loại phòng</t>
  </si>
  <si>
    <t>Lầu</t>
  </si>
  <si>
    <t>L1</t>
  </si>
  <si>
    <t>L2</t>
  </si>
  <si>
    <t>L3</t>
  </si>
  <si>
    <t>BẢNG GIÁ ĂN</t>
  </si>
  <si>
    <t>F1</t>
  </si>
  <si>
    <t>F2</t>
  </si>
  <si>
    <t>F3</t>
  </si>
  <si>
    <t>BẢNG THỐNG KÊ TIỀN PHÒNG</t>
  </si>
  <si>
    <t>- 2 ký tự đầu của Mã phòng cho biết phòng đó thuộc Lầu mấy.</t>
  </si>
  <si>
    <t>- Ký tự thứ 3 của Mã phòng cho biết Loại phòng.</t>
  </si>
  <si>
    <t>1- Số ngày ở = (Ngày đi - Ngày đến) +1.</t>
  </si>
  <si>
    <t>2- Tiền phòng = Số ngày ở * Đơn giá phòng.</t>
  </si>
  <si>
    <t xml:space="preserve">    Đơn giá phòng: Dựa vào Loại phòng, tra trong BẢNG ĐƠN GIÁ PHÒNG kết hợp với Lầu để lấy giá trị.</t>
  </si>
  <si>
    <t>3- Tiền ăn = Số ngày ở * Giá ăn. (Định dạng 1,000).</t>
  </si>
  <si>
    <t xml:space="preserve">    Giá ăn: Dựa vào 2 ký tự cuối của Mã phòng, tra trong BẢNG GIÁ ĂN để có giá trị hợp lý.</t>
  </si>
  <si>
    <t>4- Tiền PV:</t>
  </si>
  <si>
    <t>- Nếu là khách trong nước (Việt Nam) thì tiền PV = 0,</t>
  </si>
  <si>
    <t>ngược lại thì Tiền PV = Số ngày ở * 2 (USD/ngày).</t>
  </si>
  <si>
    <t>5- Tổng cộng = Tiền phòng + Tiền ăn + Tiền PV.</t>
  </si>
  <si>
    <t>6- Sắp xếp bảng tính tăng dần theo Mã phòng, nếu trùng thì sắp giảm dần theo Quốc tịch.</t>
  </si>
  <si>
    <t>7- Rút trích ra danh sách khách hàng có Quốc tịch là Korea và Anh ở tại khách sạn trong 15 ngày đầu</t>
  </si>
  <si>
    <t xml:space="preserve">    của tháng 09/06.</t>
  </si>
  <si>
    <r>
      <t xml:space="preserve">9- Trang trí như bảng tính trên và lưu với tên </t>
    </r>
    <r>
      <rPr>
        <b/>
        <sz val="12"/>
        <rFont val="Times New Roman"/>
        <family val="1"/>
      </rPr>
      <t>Bai20.xls</t>
    </r>
    <r>
      <rPr>
        <sz val="12"/>
        <rFont val="Times New Roman"/>
        <family val="1"/>
      </rPr>
      <t>.</t>
    </r>
  </si>
  <si>
    <t>Số
ngày ở</t>
  </si>
  <si>
    <t>Tiền
phòng</t>
  </si>
  <si>
    <t>Tổng
cộng</t>
  </si>
  <si>
    <t>3) Thành tiền = (Chỉ số cuối - Chỉ số đầu) * Hệ số *550.</t>
  </si>
  <si>
    <t>1) Nhập số liệu cho bảng tính.</t>
  </si>
  <si>
    <t>5) Cộng = Phụ trội + Thành tiền.</t>
  </si>
  <si>
    <t>2) LÝ THUYẾT = LT/10 nếu LT&gt;10, ngược lại LÝ THUYẾT = LT.</t>
  </si>
  <si>
    <t>3) THỰC HÀNH = TH/10 nếu TH&gt;10, ngược lại THỰC HÀNH = TH.</t>
  </si>
  <si>
    <t>4) ĐTB = (LÝ THUYẾT + THỰC HÀNH)/2.</t>
  </si>
  <si>
    <t>5) Xếp loại cho thí sinh dựa vào BẢNG XẾP LOẠI.</t>
  </si>
  <si>
    <t>BÀI MỞ ĐẦU:</t>
  </si>
  <si>
    <t>1) Nhập và trang trí bảng tính sau:</t>
  </si>
  <si>
    <t>THỜI KHÓA BIỂU HỌC KỲ</t>
  </si>
  <si>
    <t>Thứ</t>
  </si>
  <si>
    <t>Giờ</t>
  </si>
  <si>
    <t>HAI</t>
  </si>
  <si>
    <t>BA</t>
  </si>
  <si>
    <t>TƯ</t>
  </si>
  <si>
    <t>NĂM</t>
  </si>
  <si>
    <t>SÁU</t>
  </si>
  <si>
    <t>BẢY</t>
  </si>
  <si>
    <t>Toán A1</t>
  </si>
  <si>
    <t>Triết</t>
  </si>
  <si>
    <t>Thể dục</t>
  </si>
  <si>
    <t>CSTH1 (LT)</t>
  </si>
  <si>
    <t>KTCT</t>
  </si>
  <si>
    <t>Toán A2</t>
  </si>
  <si>
    <t>Vật Lý A1</t>
  </si>
  <si>
    <t>AV1</t>
  </si>
  <si>
    <t>Tin ĐC (LT)</t>
  </si>
  <si>
    <t>Thực hành</t>
  </si>
  <si>
    <t>Nghỉ</t>
  </si>
  <si>
    <t>y</t>
  </si>
  <si>
    <t>x/y</t>
  </si>
  <si>
    <t>3xy</t>
  </si>
  <si>
    <r>
      <t>x</t>
    </r>
    <r>
      <rPr>
        <b/>
        <vertAlign val="super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+ 2xy + y</t>
    </r>
    <r>
      <rPr>
        <b/>
        <vertAlign val="superscript"/>
        <sz val="12"/>
        <rFont val="Times New Roman"/>
        <family val="1"/>
      </rPr>
      <t>2</t>
    </r>
  </si>
  <si>
    <t>a</t>
  </si>
  <si>
    <t>b</t>
  </si>
  <si>
    <t>a&gt;b</t>
  </si>
  <si>
    <t>a&lt;b</t>
  </si>
  <si>
    <t>a&gt;=b</t>
  </si>
  <si>
    <t>a&lt;=b</t>
  </si>
  <si>
    <t>Mod(x,y)</t>
  </si>
  <si>
    <t>Int(x/y)</t>
  </si>
  <si>
    <t>Sqrt(x+y)</t>
  </si>
  <si>
    <t>Round(x/y,2)</t>
  </si>
  <si>
    <t>Power(x,4)</t>
  </si>
  <si>
    <t>Product(x,y)</t>
  </si>
  <si>
    <t>a)</t>
  </si>
  <si>
    <t>b)</t>
  </si>
  <si>
    <t>c)</t>
  </si>
  <si>
    <t>d)</t>
  </si>
  <si>
    <t>c</t>
  </si>
  <si>
    <t>m=a&gt;b</t>
  </si>
  <si>
    <t>n=b&gt;c</t>
  </si>
  <si>
    <t>And(m,n)</t>
  </si>
  <si>
    <t>Or(m,n)</t>
  </si>
  <si>
    <t>And(m,Or(m,n))</t>
  </si>
  <si>
    <t>Ngày:</t>
  </si>
  <si>
    <r>
      <t>(x + y)</t>
    </r>
    <r>
      <rPr>
        <b/>
        <vertAlign val="superscript"/>
        <sz val="12"/>
        <rFont val="Times New Roman"/>
        <family val="1"/>
      </rPr>
      <t>2</t>
    </r>
  </si>
  <si>
    <t>8) Hãy tính tổng cộng các cột TRỊ GIÁ, THUẾ, CƯỚC CHUYÊN CHỞ và CỘNG.</t>
  </si>
  <si>
    <t>9) Ngày: Dùng hàm lấy ra ngày, tháng, năm hiện tại.</t>
  </si>
  <si>
    <r>
      <t xml:space="preserve">10) Lưu bài tập với tên </t>
    </r>
    <r>
      <rPr>
        <b/>
        <sz val="12"/>
        <rFont val="Arial"/>
        <family val="2"/>
      </rPr>
      <t>Bai1.xls</t>
    </r>
    <r>
      <rPr>
        <sz val="12"/>
        <rFont val="Arial"/>
        <family val="2"/>
      </rPr>
      <t>.</t>
    </r>
  </si>
  <si>
    <t>GIÁ TRỊ</t>
  </si>
  <si>
    <t>TÍNH</t>
  </si>
  <si>
    <r>
      <t>A</t>
    </r>
    <r>
      <rPr>
        <b/>
        <vertAlign val="superscript"/>
        <sz val="12"/>
        <rFont val="Times New Roman"/>
        <family val="1"/>
      </rPr>
      <t>2</t>
    </r>
  </si>
  <si>
    <r>
      <t>C</t>
    </r>
    <r>
      <rPr>
        <b/>
        <vertAlign val="superscript"/>
        <sz val="12"/>
        <rFont val="Times New Roman"/>
        <family val="1"/>
      </rPr>
      <t>2</t>
    </r>
  </si>
  <si>
    <r>
      <t>A</t>
    </r>
    <r>
      <rPr>
        <b/>
        <vertAlign val="super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+ B</t>
    </r>
    <r>
      <rPr>
        <b/>
        <vertAlign val="superscript"/>
        <sz val="12"/>
        <rFont val="Times New Roman"/>
        <family val="1"/>
      </rPr>
      <t>2</t>
    </r>
  </si>
  <si>
    <r>
      <t>D</t>
    </r>
    <r>
      <rPr>
        <b/>
        <sz val="12"/>
        <rFont val="Times New Roman"/>
        <family val="1"/>
      </rPr>
      <t xml:space="preserve"> = B</t>
    </r>
    <r>
      <rPr>
        <b/>
        <vertAlign val="super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>- 4AC</t>
    </r>
  </si>
  <si>
    <t>- Từ 19 trở l6n: tặng 5 sản phẩm</t>
  </si>
  <si>
    <r>
      <t xml:space="preserve">6) Trang trí cho bảng tính và lưu lại với tên </t>
    </r>
    <r>
      <rPr>
        <b/>
        <sz val="12"/>
        <rFont val="Times New Roman"/>
        <family val="1"/>
      </rPr>
      <t>Bai12.xls</t>
    </r>
  </si>
  <si>
    <t>11) Thống kê như bảng sau:</t>
  </si>
  <si>
    <t>4) Khuyến mãi: Nếu hàng xuất trong khoảng từ ngày 10 đến 20 của tháng 1 thì ghi là</t>
  </si>
  <si>
    <t>9- Thống kê tổng thành tiền theo mẫu sau:</t>
  </si>
  <si>
    <t>8- Thống kê tiền phòng theo mẫu trên.</t>
  </si>
  <si>
    <t>2) Nhập, trang trí và tính toán các bài tập sau:</t>
  </si>
  <si>
    <t>6) Thống kê số lượng hàng đã bán như BẢNG THỐNG KÊ trên.</t>
  </si>
  <si>
    <t>5) Thống kê số cuộc gọi như BẢNG THỐNG KÊ trên.</t>
  </si>
  <si>
    <t>8) Thống kê theo BẢNG THỐNG KÊ trên.</t>
  </si>
  <si>
    <t>8) Thống kê số lượng theo BẢNG THỐNG KÊ trên.</t>
  </si>
  <si>
    <t>9) Lọc những công nhân viên có mức thu nhập &gt;= 1.200.000.</t>
  </si>
  <si>
    <t>8- Thống kê như BẢNG THỐNG KÊ trên.</t>
  </si>
  <si>
    <r>
      <t xml:space="preserve">9) Định dạng bảng tính và lưu bài với tên </t>
    </r>
    <r>
      <rPr>
        <b/>
        <sz val="12"/>
        <rFont val="Arial"/>
        <family val="2"/>
      </rPr>
      <t>Bai6.xls</t>
    </r>
    <r>
      <rPr>
        <sz val="12"/>
        <rFont val="Arial"/>
        <family val="2"/>
      </rPr>
      <t>.</t>
    </r>
  </si>
  <si>
    <t>TRƯỜNG ĐẠI HỌC BÁN CÔNG TÔN ĐỨC THẮNG</t>
  </si>
  <si>
    <t>KHOA CÔNG NGHỆ THÔNG TIN – TOÁN ỨNG DỤNG</t>
  </si>
  <si>
    <t>TÀI LIỆU THỰC HÀNH</t>
  </si>
  <si>
    <t>MÔN: CƠ SỞ TIN HỌC 2</t>
  </si>
  <si>
    <t>(Phần Microsoft Excel)</t>
  </si>
  <si>
    <t>Biên soạn: Khoa Công nghệ Thông tin – Toán Ứng dụng</t>
  </si>
  <si>
    <t>(Lưu hành nội bộ)</t>
  </si>
  <si>
    <t>Giờ xuất phát:</t>
  </si>
  <si>
    <t>Số Km:</t>
  </si>
  <si>
    <t>L1B-F2</t>
  </si>
  <si>
    <t>hai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</si>
</sst>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"/>
  </numFmts>
  <fonts count="42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12"/>
      <name val="Arial"/>
      <family val="2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i/>
      <sz val="12"/>
      <name val="Arial"/>
      <family val="2"/>
    </font>
    <font>
      <b/>
      <sz val="1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5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i/>
      <u/>
      <sz val="11"/>
      <name val="Arial"/>
      <family val="2"/>
    </font>
    <font>
      <b/>
      <i/>
      <sz val="11"/>
      <name val="Arial"/>
      <family val="2"/>
    </font>
    <font>
      <b/>
      <sz val="11"/>
      <name val="Wingdings"/>
      <charset val="2"/>
    </font>
    <font>
      <i/>
      <sz val="11"/>
      <name val="Arial"/>
      <family val="2"/>
    </font>
    <font>
      <sz val="11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b/>
      <i/>
      <u/>
      <sz val="12"/>
      <name val="Arial"/>
      <family val="2"/>
    </font>
    <font>
      <i/>
      <sz val="12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vertAlign val="superscript"/>
      <sz val="12"/>
      <name val="Times New Roman"/>
      <family val="1"/>
    </font>
    <font>
      <b/>
      <sz val="12"/>
      <name val="Symbol"/>
      <family val="1"/>
      <charset val="2"/>
    </font>
    <font>
      <b/>
      <sz val="15"/>
      <name val="Times New Roman"/>
      <family val="1"/>
    </font>
    <font>
      <b/>
      <sz val="30"/>
      <name val="Times New Roman"/>
      <family val="1"/>
    </font>
    <font>
      <b/>
      <sz val="1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gray125">
        <bgColor indexed="22"/>
      </patternFill>
    </fill>
    <fill>
      <patternFill patternType="solid">
        <fgColor indexed="22"/>
        <bgColor indexed="64"/>
      </patternFill>
    </fill>
    <fill>
      <patternFill patternType="gray0625">
        <bgColor indexed="22"/>
      </patternFill>
    </fill>
    <fill>
      <patternFill patternType="lightGray"/>
    </fill>
    <fill>
      <patternFill patternType="gray0625"/>
    </fill>
  </fills>
  <borders count="7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 diagonalDown="1">
      <left/>
      <right style="double">
        <color indexed="64"/>
      </right>
      <top/>
      <bottom style="thin">
        <color indexed="64"/>
      </bottom>
      <diagonal style="thin">
        <color indexed="64"/>
      </diagonal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 diagonalUp="1" diagonalDown="1">
      <left style="double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double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double">
        <color indexed="64"/>
      </left>
      <right/>
      <top/>
      <bottom/>
      <diagonal style="thin">
        <color indexed="64"/>
      </diagonal>
    </border>
    <border diagonalUp="1" diagonalDown="1">
      <left/>
      <right style="double">
        <color indexed="64"/>
      </right>
      <top/>
      <bottom/>
      <diagonal style="thin">
        <color indexed="64"/>
      </diagonal>
    </border>
    <border diagonalUp="1" diagonalDown="1">
      <left style="double">
        <color indexed="64"/>
      </left>
      <right/>
      <top/>
      <bottom style="double">
        <color indexed="64"/>
      </bottom>
      <diagonal style="thin">
        <color indexed="64"/>
      </diagonal>
    </border>
    <border diagonalUp="1" diagonalDown="1">
      <left/>
      <right style="double">
        <color indexed="64"/>
      </right>
      <top/>
      <bottom style="double">
        <color indexed="64"/>
      </bottom>
      <diagonal style="thin">
        <color indexed="64"/>
      </diagonal>
    </border>
  </borders>
  <cellStyleXfs count="1">
    <xf numFmtId="0" fontId="0" fillId="0" borderId="0"/>
  </cellStyleXfs>
  <cellXfs count="44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textRotation="180" wrapText="1"/>
    </xf>
    <xf numFmtId="0" fontId="5" fillId="2" borderId="8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right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 applyAlignment="1"/>
    <xf numFmtId="0" fontId="2" fillId="0" borderId="6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0" xfId="0" applyFont="1" applyBorder="1" applyAlignment="1"/>
    <xf numFmtId="0" fontId="2" fillId="0" borderId="5" xfId="0" applyFont="1" applyBorder="1" applyAlignment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2" fillId="0" borderId="4" xfId="0" applyFont="1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5" xfId="0" applyFont="1" applyFill="1" applyBorder="1"/>
    <xf numFmtId="0" fontId="2" fillId="0" borderId="10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2" xfId="0" applyFont="1" applyBorder="1"/>
    <xf numFmtId="0" fontId="7" fillId="0" borderId="3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0" fillId="0" borderId="0" xfId="0" applyFont="1"/>
    <xf numFmtId="0" fontId="2" fillId="0" borderId="0" xfId="0" quotePrefix="1" applyFont="1"/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2" xfId="0" applyFont="1" applyBorder="1" applyAlignment="1">
      <alignment horizontal="center"/>
    </xf>
    <xf numFmtId="164" fontId="11" fillId="0" borderId="2" xfId="0" applyNumberFormat="1" applyFont="1" applyBorder="1"/>
    <xf numFmtId="0" fontId="11" fillId="0" borderId="3" xfId="0" applyFont="1" applyBorder="1" applyAlignment="1">
      <alignment horizontal="center"/>
    </xf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164" fontId="11" fillId="0" borderId="5" xfId="0" applyNumberFormat="1" applyFont="1" applyBorder="1"/>
    <xf numFmtId="0" fontId="11" fillId="0" borderId="6" xfId="0" applyFont="1" applyBorder="1"/>
    <xf numFmtId="0" fontId="11" fillId="0" borderId="2" xfId="0" applyFont="1" applyBorder="1" applyAlignment="1">
      <alignment horizont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quotePrefix="1" applyFont="1"/>
    <xf numFmtId="0" fontId="11" fillId="0" borderId="17" xfId="0" applyFont="1" applyBorder="1"/>
    <xf numFmtId="0" fontId="11" fillId="0" borderId="18" xfId="0" applyFont="1" applyBorder="1"/>
    <xf numFmtId="0" fontId="11" fillId="0" borderId="19" xfId="0" applyFont="1" applyBorder="1"/>
    <xf numFmtId="0" fontId="11" fillId="0" borderId="19" xfId="0" applyFont="1" applyBorder="1" applyAlignment="1">
      <alignment horizontal="center"/>
    </xf>
    <xf numFmtId="0" fontId="11" fillId="0" borderId="20" xfId="0" applyFont="1" applyBorder="1"/>
    <xf numFmtId="0" fontId="11" fillId="0" borderId="20" xfId="0" applyFont="1" applyBorder="1" applyAlignment="1">
      <alignment horizontal="center"/>
    </xf>
    <xf numFmtId="0" fontId="11" fillId="0" borderId="21" xfId="0" applyFont="1" applyBorder="1"/>
    <xf numFmtId="0" fontId="11" fillId="0" borderId="21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3" fillId="5" borderId="7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1" fillId="0" borderId="23" xfId="0" applyFont="1" applyBorder="1"/>
    <xf numFmtId="165" fontId="11" fillId="0" borderId="1" xfId="0" applyNumberFormat="1" applyFont="1" applyBorder="1"/>
    <xf numFmtId="165" fontId="11" fillId="0" borderId="4" xfId="0" applyNumberFormat="1" applyFont="1" applyBorder="1"/>
    <xf numFmtId="21" fontId="11" fillId="0" borderId="2" xfId="0" applyNumberFormat="1" applyFont="1" applyBorder="1" applyAlignment="1">
      <alignment horizontal="center"/>
    </xf>
    <xf numFmtId="21" fontId="11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24" xfId="0" applyFont="1" applyBorder="1"/>
    <xf numFmtId="0" fontId="11" fillId="0" borderId="25" xfId="0" applyFont="1" applyBorder="1"/>
    <xf numFmtId="0" fontId="11" fillId="0" borderId="25" xfId="0" applyFont="1" applyBorder="1" applyAlignment="1">
      <alignment horizontal="center"/>
    </xf>
    <xf numFmtId="165" fontId="11" fillId="0" borderId="26" xfId="0" applyNumberFormat="1" applyFont="1" applyBorder="1"/>
    <xf numFmtId="21" fontId="11" fillId="0" borderId="27" xfId="0" applyNumberFormat="1" applyFont="1" applyBorder="1" applyAlignment="1">
      <alignment horizontal="center"/>
    </xf>
    <xf numFmtId="0" fontId="11" fillId="0" borderId="27" xfId="0" applyFont="1" applyBorder="1"/>
    <xf numFmtId="0" fontId="11" fillId="0" borderId="27" xfId="0" applyFont="1" applyBorder="1" applyAlignment="1">
      <alignment horizontal="center"/>
    </xf>
    <xf numFmtId="0" fontId="11" fillId="0" borderId="28" xfId="0" applyFont="1" applyBorder="1"/>
    <xf numFmtId="0" fontId="5" fillId="0" borderId="0" xfId="0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5" fillId="0" borderId="0" xfId="0" applyFont="1"/>
    <xf numFmtId="0" fontId="0" fillId="0" borderId="0" xfId="0" applyAlignment="1">
      <alignment horizontal="center"/>
    </xf>
    <xf numFmtId="0" fontId="0" fillId="0" borderId="4" xfId="0" applyBorder="1"/>
    <xf numFmtId="0" fontId="5" fillId="0" borderId="12" xfId="0" applyFont="1" applyBorder="1" applyAlignment="1">
      <alignment horizontal="center" vertical="center" wrapText="1"/>
    </xf>
    <xf numFmtId="0" fontId="0" fillId="0" borderId="15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29" xfId="0" applyFont="1" applyBorder="1" applyAlignment="1"/>
    <xf numFmtId="0" fontId="5" fillId="0" borderId="2" xfId="0" applyFont="1" applyBorder="1" applyAlignment="1">
      <alignment vertical="center" wrapText="1"/>
    </xf>
    <xf numFmtId="0" fontId="0" fillId="0" borderId="0" xfId="0" applyBorder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6" fillId="0" borderId="0" xfId="0" applyFont="1" applyBorder="1"/>
    <xf numFmtId="0" fontId="2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0" fillId="0" borderId="0" xfId="0" applyFont="1" applyBorder="1"/>
    <xf numFmtId="0" fontId="0" fillId="0" borderId="18" xfId="0" applyBorder="1"/>
    <xf numFmtId="0" fontId="0" fillId="0" borderId="23" xfId="0" applyBorder="1"/>
    <xf numFmtId="0" fontId="0" fillId="0" borderId="27" xfId="0" applyBorder="1"/>
    <xf numFmtId="0" fontId="0" fillId="0" borderId="17" xfId="0" applyBorder="1"/>
    <xf numFmtId="0" fontId="0" fillId="0" borderId="28" xfId="0" applyBorder="1"/>
    <xf numFmtId="165" fontId="0" fillId="0" borderId="2" xfId="0" applyNumberFormat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30" xfId="0" applyBorder="1" applyAlignment="1">
      <alignment horizontal="center"/>
    </xf>
    <xf numFmtId="0" fontId="21" fillId="0" borderId="31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/>
    <xf numFmtId="0" fontId="0" fillId="0" borderId="0" xfId="0" applyFill="1" applyBorder="1" applyAlignment="1"/>
    <xf numFmtId="0" fontId="0" fillId="4" borderId="8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3" fillId="0" borderId="2" xfId="0" applyFont="1" applyBorder="1"/>
    <xf numFmtId="0" fontId="23" fillId="0" borderId="0" xfId="0" applyFont="1"/>
    <xf numFmtId="0" fontId="23" fillId="0" borderId="2" xfId="0" applyFont="1" applyBorder="1" applyAlignment="1">
      <alignment horizontal="center"/>
    </xf>
    <xf numFmtId="10" fontId="23" fillId="0" borderId="2" xfId="0" applyNumberFormat="1" applyFont="1" applyBorder="1"/>
    <xf numFmtId="0" fontId="24" fillId="0" borderId="0" xfId="0" applyFont="1"/>
    <xf numFmtId="0" fontId="21" fillId="0" borderId="2" xfId="0" applyFont="1" applyBorder="1"/>
    <xf numFmtId="0" fontId="21" fillId="0" borderId="2" xfId="0" applyFont="1" applyBorder="1" applyAlignment="1">
      <alignment horizontal="center"/>
    </xf>
    <xf numFmtId="0" fontId="19" fillId="0" borderId="0" xfId="0" applyFont="1"/>
    <xf numFmtId="0" fontId="25" fillId="0" borderId="0" xfId="0" applyFont="1"/>
    <xf numFmtId="0" fontId="23" fillId="0" borderId="0" xfId="0" quotePrefix="1" applyFont="1"/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3" fillId="0" borderId="32" xfId="0" applyFont="1" applyBorder="1" applyAlignment="1">
      <alignment horizontal="left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  <xf numFmtId="0" fontId="26" fillId="0" borderId="0" xfId="0" applyFont="1"/>
    <xf numFmtId="0" fontId="25" fillId="0" borderId="0" xfId="0" quotePrefix="1" applyFont="1"/>
    <xf numFmtId="0" fontId="13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25" fillId="0" borderId="2" xfId="0" applyFont="1" applyBorder="1"/>
    <xf numFmtId="0" fontId="0" fillId="0" borderId="33" xfId="0" applyBorder="1" applyAlignment="1">
      <alignment horizontal="center"/>
    </xf>
    <xf numFmtId="0" fontId="28" fillId="0" borderId="0" xfId="0" applyFont="1"/>
    <xf numFmtId="0" fontId="29" fillId="0" borderId="0" xfId="0" quotePrefix="1" applyFont="1"/>
    <xf numFmtId="0" fontId="12" fillId="0" borderId="0" xfId="0" applyFont="1" applyBorder="1"/>
    <xf numFmtId="0" fontId="30" fillId="0" borderId="0" xfId="0" applyFont="1"/>
    <xf numFmtId="0" fontId="33" fillId="0" borderId="0" xfId="0" applyFont="1"/>
    <xf numFmtId="0" fontId="34" fillId="0" borderId="0" xfId="0" quotePrefix="1" applyFont="1"/>
    <xf numFmtId="0" fontId="13" fillId="0" borderId="2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/>
    </xf>
    <xf numFmtId="0" fontId="11" fillId="0" borderId="34" xfId="0" applyFont="1" applyBorder="1"/>
    <xf numFmtId="0" fontId="13" fillId="0" borderId="0" xfId="0" applyFont="1"/>
    <xf numFmtId="165" fontId="11" fillId="0" borderId="2" xfId="0" applyNumberFormat="1" applyFont="1" applyBorder="1" applyAlignment="1">
      <alignment horizontal="center"/>
    </xf>
    <xf numFmtId="0" fontId="34" fillId="0" borderId="0" xfId="0" applyFont="1"/>
    <xf numFmtId="0" fontId="13" fillId="0" borderId="19" xfId="0" applyFont="1" applyBorder="1" applyAlignment="1">
      <alignment horizontal="center"/>
    </xf>
    <xf numFmtId="20" fontId="11" fillId="0" borderId="2" xfId="0" applyNumberFormat="1" applyFont="1" applyBorder="1" applyAlignment="1">
      <alignment horizontal="center"/>
    </xf>
    <xf numFmtId="14" fontId="11" fillId="0" borderId="2" xfId="0" applyNumberFormat="1" applyFont="1" applyBorder="1"/>
    <xf numFmtId="14" fontId="11" fillId="0" borderId="5" xfId="0" applyNumberFormat="1" applyFont="1" applyBorder="1"/>
    <xf numFmtId="0" fontId="11" fillId="0" borderId="35" xfId="0" applyFont="1" applyBorder="1"/>
    <xf numFmtId="0" fontId="11" fillId="0" borderId="36" xfId="0" applyFont="1" applyBorder="1"/>
    <xf numFmtId="0" fontId="11" fillId="0" borderId="37" xfId="0" applyFont="1" applyBorder="1"/>
    <xf numFmtId="0" fontId="11" fillId="0" borderId="38" xfId="0" applyFont="1" applyBorder="1"/>
    <xf numFmtId="0" fontId="13" fillId="0" borderId="3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3" fillId="4" borderId="7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6" borderId="2" xfId="0" applyFont="1" applyFill="1" applyBorder="1"/>
    <xf numFmtId="0" fontId="13" fillId="4" borderId="1" xfId="0" applyFont="1" applyFill="1" applyBorder="1"/>
    <xf numFmtId="0" fontId="13" fillId="4" borderId="2" xfId="0" applyFont="1" applyFill="1" applyBorder="1"/>
    <xf numFmtId="0" fontId="13" fillId="4" borderId="4" xfId="0" applyFont="1" applyFill="1" applyBorder="1"/>
    <xf numFmtId="0" fontId="13" fillId="4" borderId="5" xfId="0" applyFont="1" applyFill="1" applyBorder="1"/>
    <xf numFmtId="0" fontId="13" fillId="7" borderId="2" xfId="0" applyFont="1" applyFill="1" applyBorder="1"/>
    <xf numFmtId="0" fontId="13" fillId="6" borderId="7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1" xfId="0" applyFont="1" applyFill="1" applyBorder="1"/>
    <xf numFmtId="0" fontId="13" fillId="6" borderId="4" xfId="0" applyFont="1" applyFill="1" applyBorder="1"/>
    <xf numFmtId="0" fontId="13" fillId="6" borderId="5" xfId="0" applyFont="1" applyFill="1" applyBorder="1"/>
    <xf numFmtId="0" fontId="13" fillId="7" borderId="7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7" borderId="1" xfId="0" applyFont="1" applyFill="1" applyBorder="1"/>
    <xf numFmtId="0" fontId="13" fillId="7" borderId="4" xfId="0" applyFont="1" applyFill="1" applyBorder="1"/>
    <xf numFmtId="0" fontId="13" fillId="7" borderId="5" xfId="0" applyFont="1" applyFill="1" applyBorder="1"/>
    <xf numFmtId="0" fontId="38" fillId="0" borderId="2" xfId="0" applyFont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0" fillId="0" borderId="6" xfId="0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Border="1"/>
    <xf numFmtId="0" fontId="19" fillId="0" borderId="0" xfId="0" applyFont="1" applyBorder="1" applyAlignment="1">
      <alignment horizontal="left"/>
    </xf>
    <xf numFmtId="165" fontId="19" fillId="0" borderId="0" xfId="0" applyNumberFormat="1" applyFont="1" applyBorder="1" applyAlignment="1">
      <alignment horizontal="left"/>
    </xf>
    <xf numFmtId="0" fontId="21" fillId="0" borderId="0" xfId="0" applyFont="1" applyAlignment="1">
      <alignment horizontal="right"/>
    </xf>
    <xf numFmtId="49" fontId="11" fillId="0" borderId="2" xfId="0" applyNumberFormat="1" applyFont="1" applyBorder="1" applyAlignment="1">
      <alignment horizontal="center"/>
    </xf>
    <xf numFmtId="0" fontId="11" fillId="0" borderId="15" xfId="0" applyFont="1" applyBorder="1"/>
    <xf numFmtId="0" fontId="11" fillId="0" borderId="10" xfId="0" applyFont="1" applyBorder="1"/>
    <xf numFmtId="14" fontId="11" fillId="0" borderId="10" xfId="0" applyNumberFormat="1" applyFont="1" applyBorder="1"/>
    <xf numFmtId="0" fontId="11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7" fillId="0" borderId="1" xfId="0" applyFont="1" applyBorder="1"/>
    <xf numFmtId="0" fontId="7" fillId="0" borderId="4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 applyAlignment="1"/>
    <xf numFmtId="0" fontId="13" fillId="0" borderId="0" xfId="0" applyFont="1" applyAlignment="1"/>
    <xf numFmtId="0" fontId="41" fillId="0" borderId="0" xfId="0" applyFont="1" applyAlignment="1"/>
    <xf numFmtId="0" fontId="39" fillId="0" borderId="0" xfId="0" applyFont="1" applyAlignment="1"/>
    <xf numFmtId="0" fontId="39" fillId="0" borderId="0" xfId="0" applyFont="1" applyBorder="1" applyAlignment="1"/>
    <xf numFmtId="0" fontId="11" fillId="0" borderId="18" xfId="0" applyFont="1" applyBorder="1" applyAlignment="1"/>
    <xf numFmtId="0" fontId="11" fillId="0" borderId="33" xfId="0" applyFont="1" applyBorder="1" applyAlignment="1"/>
    <xf numFmtId="20" fontId="11" fillId="0" borderId="33" xfId="0" applyNumberFormat="1" applyFont="1" applyBorder="1" applyAlignment="1"/>
    <xf numFmtId="0" fontId="11" fillId="0" borderId="44" xfId="0" applyFont="1" applyBorder="1" applyAlignment="1"/>
    <xf numFmtId="2" fontId="11" fillId="0" borderId="2" xfId="0" applyNumberFormat="1" applyFont="1" applyBorder="1" applyAlignment="1">
      <alignment horizontal="center"/>
    </xf>
    <xf numFmtId="0" fontId="13" fillId="0" borderId="27" xfId="0" applyFont="1" applyBorder="1" applyAlignment="1">
      <alignment vertical="center"/>
    </xf>
    <xf numFmtId="0" fontId="11" fillId="0" borderId="0" xfId="0" applyFont="1" applyBorder="1"/>
    <xf numFmtId="0" fontId="13" fillId="0" borderId="0" xfId="0" applyFont="1" applyBorder="1" applyAlignment="1">
      <alignment horizontal="center" vertical="center" wrapText="1"/>
    </xf>
    <xf numFmtId="165" fontId="11" fillId="0" borderId="0" xfId="0" applyNumberFormat="1" applyFont="1" applyBorder="1" applyAlignment="1">
      <alignment horizontal="center"/>
    </xf>
    <xf numFmtId="0" fontId="30" fillId="0" borderId="0" xfId="0" applyFont="1" applyBorder="1"/>
    <xf numFmtId="0" fontId="13" fillId="0" borderId="0" xfId="0" applyFont="1" applyBorder="1" applyAlignment="1">
      <alignment horizontal="center"/>
    </xf>
    <xf numFmtId="20" fontId="11" fillId="0" borderId="0" xfId="0" applyNumberFormat="1" applyFont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0" fontId="13" fillId="0" borderId="59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9" fillId="0" borderId="29" xfId="0" applyFont="1" applyBorder="1" applyAlignment="1">
      <alignment horizontal="center"/>
    </xf>
    <xf numFmtId="20" fontId="13" fillId="0" borderId="46" xfId="0" applyNumberFormat="1" applyFont="1" applyBorder="1" applyAlignment="1">
      <alignment horizontal="center" vertical="center"/>
    </xf>
    <xf numFmtId="20" fontId="13" fillId="0" borderId="44" xfId="0" applyNumberFormat="1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3" fillId="4" borderId="33" xfId="0" applyFont="1" applyFill="1" applyBorder="1" applyAlignment="1">
      <alignment horizontal="center"/>
    </xf>
    <xf numFmtId="0" fontId="13" fillId="4" borderId="44" xfId="0" applyFont="1" applyFill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11" fillId="0" borderId="28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 textRotation="90"/>
    </xf>
    <xf numFmtId="0" fontId="13" fillId="0" borderId="10" xfId="0" applyFont="1" applyBorder="1" applyAlignment="1">
      <alignment horizontal="center" vertical="center" textRotation="90"/>
    </xf>
    <xf numFmtId="0" fontId="13" fillId="0" borderId="53" xfId="0" applyFont="1" applyBorder="1" applyAlignment="1">
      <alignment horizontal="center" vertical="center" textRotation="90"/>
    </xf>
    <xf numFmtId="0" fontId="13" fillId="0" borderId="11" xfId="0" applyFont="1" applyBorder="1" applyAlignment="1">
      <alignment horizontal="center" vertical="center" textRotation="90"/>
    </xf>
    <xf numFmtId="20" fontId="13" fillId="0" borderId="47" xfId="0" applyNumberFormat="1" applyFont="1" applyBorder="1" applyAlignment="1">
      <alignment horizontal="center" vertical="center"/>
    </xf>
    <xf numFmtId="20" fontId="13" fillId="0" borderId="43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textRotation="45"/>
    </xf>
    <xf numFmtId="0" fontId="0" fillId="0" borderId="54" xfId="0" applyBorder="1" applyAlignment="1">
      <alignment textRotation="45"/>
    </xf>
    <xf numFmtId="0" fontId="0" fillId="0" borderId="55" xfId="0" applyBorder="1" applyAlignment="1">
      <alignment textRotation="45"/>
    </xf>
    <xf numFmtId="0" fontId="11" fillId="0" borderId="27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0" fillId="0" borderId="10" xfId="0" applyBorder="1"/>
    <xf numFmtId="0" fontId="11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23" xfId="0" applyFont="1" applyBorder="1" applyAlignment="1">
      <alignment horizontal="right"/>
    </xf>
    <xf numFmtId="0" fontId="2" fillId="0" borderId="43" xfId="0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49" xfId="0" applyFont="1" applyBorder="1" applyAlignment="1">
      <alignment horizontal="center"/>
    </xf>
    <xf numFmtId="0" fontId="2" fillId="0" borderId="41" xfId="0" applyFont="1" applyBorder="1" applyAlignment="1">
      <alignment horizontal="right"/>
    </xf>
    <xf numFmtId="0" fontId="2" fillId="0" borderId="50" xfId="0" applyFont="1" applyBorder="1" applyAlignment="1">
      <alignment horizontal="right"/>
    </xf>
    <xf numFmtId="0" fontId="2" fillId="0" borderId="45" xfId="0" applyFont="1" applyBorder="1" applyAlignment="1">
      <alignment horizontal="right"/>
    </xf>
    <xf numFmtId="0" fontId="2" fillId="0" borderId="46" xfId="0" applyFont="1" applyBorder="1" applyAlignment="1">
      <alignment horizontal="right"/>
    </xf>
    <xf numFmtId="0" fontId="2" fillId="0" borderId="33" xfId="0" applyFont="1" applyBorder="1" applyAlignment="1">
      <alignment horizontal="right"/>
    </xf>
    <xf numFmtId="0" fontId="2" fillId="0" borderId="44" xfId="0" applyFont="1" applyBorder="1" applyAlignment="1">
      <alignment horizontal="right"/>
    </xf>
    <xf numFmtId="0" fontId="2" fillId="0" borderId="47" xfId="0" applyFont="1" applyBorder="1" applyAlignment="1">
      <alignment horizontal="right"/>
    </xf>
    <xf numFmtId="0" fontId="2" fillId="0" borderId="48" xfId="0" applyFont="1" applyBorder="1" applyAlignment="1">
      <alignment horizontal="right"/>
    </xf>
    <xf numFmtId="0" fontId="7" fillId="0" borderId="0" xfId="0" applyFont="1" applyAlignment="1">
      <alignment horizontal="left" wrapText="1"/>
    </xf>
    <xf numFmtId="0" fontId="5" fillId="0" borderId="2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49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4" fillId="0" borderId="49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2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/>
    </xf>
    <xf numFmtId="0" fontId="13" fillId="0" borderId="56" xfId="0" applyFont="1" applyBorder="1" applyAlignment="1">
      <alignment horizontal="left" wrapText="1"/>
    </xf>
    <xf numFmtId="0" fontId="11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23" fillId="0" borderId="0" xfId="0" applyFont="1" applyAlignment="1">
      <alignment horizontal="left" wrapText="1"/>
    </xf>
    <xf numFmtId="0" fontId="23" fillId="0" borderId="23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22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58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9" fillId="0" borderId="49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4" fillId="0" borderId="29" xfId="0" applyFont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0" borderId="20" xfId="0" applyFont="1" applyBorder="1" applyAlignment="1">
      <alignment horizontal="left"/>
    </xf>
    <xf numFmtId="2" fontId="11" fillId="0" borderId="2" xfId="0" applyNumberFormat="1" applyFont="1" applyBorder="1" applyAlignment="1">
      <alignment horizontal="center"/>
    </xf>
    <xf numFmtId="0" fontId="13" fillId="0" borderId="33" xfId="0" applyFont="1" applyBorder="1" applyAlignment="1">
      <alignment horizontal="left"/>
    </xf>
    <xf numFmtId="0" fontId="13" fillId="0" borderId="2" xfId="0" applyFont="1" applyBorder="1" applyAlignment="1">
      <alignment horizontal="center" vertical="center" textRotation="90" wrapText="1"/>
    </xf>
    <xf numFmtId="0" fontId="13" fillId="0" borderId="2" xfId="0" applyFont="1" applyBorder="1" applyAlignment="1">
      <alignment horizontal="center" vertical="center" textRotation="90"/>
    </xf>
    <xf numFmtId="0" fontId="35" fillId="0" borderId="18" xfId="0" applyFont="1" applyBorder="1" applyAlignment="1">
      <alignment horizontal="center"/>
    </xf>
    <xf numFmtId="0" fontId="35" fillId="0" borderId="33" xfId="0" applyFont="1" applyBorder="1" applyAlignment="1">
      <alignment horizontal="center"/>
    </xf>
    <xf numFmtId="0" fontId="35" fillId="0" borderId="44" xfId="0" applyFont="1" applyBorder="1" applyAlignment="1">
      <alignment horizontal="center"/>
    </xf>
    <xf numFmtId="0" fontId="11" fillId="0" borderId="21" xfId="0" applyFont="1" applyBorder="1" applyAlignment="1">
      <alignment horizontal="left"/>
    </xf>
    <xf numFmtId="0" fontId="13" fillId="0" borderId="19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31" fillId="0" borderId="29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5" fillId="0" borderId="49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11" fillId="0" borderId="60" xfId="0" applyFont="1" applyBorder="1"/>
    <xf numFmtId="0" fontId="11" fillId="0" borderId="62" xfId="0" applyFont="1" applyBorder="1"/>
    <xf numFmtId="0" fontId="11" fillId="0" borderId="63" xfId="0" applyFont="1" applyBorder="1"/>
    <xf numFmtId="0" fontId="11" fillId="0" borderId="61" xfId="0" applyFont="1" applyBorder="1"/>
    <xf numFmtId="0" fontId="11" fillId="0" borderId="46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64" xfId="0" applyFont="1" applyBorder="1" applyAlignment="1">
      <alignment horizontal="center"/>
    </xf>
    <xf numFmtId="0" fontId="11" fillId="0" borderId="65" xfId="0" applyFont="1" applyBorder="1" applyAlignment="1">
      <alignment horizontal="center"/>
    </xf>
    <xf numFmtId="0" fontId="11" fillId="0" borderId="66" xfId="0" applyFont="1" applyBorder="1" applyAlignment="1">
      <alignment horizontal="center"/>
    </xf>
    <xf numFmtId="0" fontId="11" fillId="0" borderId="67" xfId="0" applyFont="1" applyBorder="1" applyAlignment="1">
      <alignment horizontal="center"/>
    </xf>
    <xf numFmtId="0" fontId="11" fillId="0" borderId="68" xfId="0" applyFont="1" applyBorder="1" applyAlignment="1">
      <alignment horizontal="center"/>
    </xf>
    <xf numFmtId="0" fontId="11" fillId="0" borderId="69" xfId="0" applyFont="1" applyBorder="1" applyAlignment="1">
      <alignment horizontal="center"/>
    </xf>
    <xf numFmtId="0" fontId="11" fillId="0" borderId="46" xfId="0" applyFont="1" applyBorder="1" applyAlignment="1">
      <alignment horizontal="center" vertical="center" textRotation="45"/>
    </xf>
    <xf numFmtId="0" fontId="11" fillId="0" borderId="30" xfId="0" applyFont="1" applyBorder="1" applyAlignment="1">
      <alignment horizontal="center" vertical="center" textRotation="4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22</xdr:row>
      <xdr:rowOff>0</xdr:rowOff>
    </xdr:from>
    <xdr:to>
      <xdr:col>7</xdr:col>
      <xdr:colOff>1047750</xdr:colOff>
      <xdr:row>31</xdr:row>
      <xdr:rowOff>9525</xdr:rowOff>
    </xdr:to>
    <xdr:grpSp>
      <xdr:nvGrpSpPr>
        <xdr:cNvPr id="5156" name="Group 5"/>
        <xdr:cNvGrpSpPr>
          <a:grpSpLocks/>
        </xdr:cNvGrpSpPr>
      </xdr:nvGrpSpPr>
      <xdr:grpSpPr bwMode="auto">
        <a:xfrm>
          <a:off x="4286250" y="5257800"/>
          <a:ext cx="1781175" cy="1895475"/>
          <a:chOff x="450" y="525"/>
          <a:chExt cx="160" cy="198"/>
        </a:xfrm>
      </xdr:grpSpPr>
      <xdr:sp macro="" textlink="">
        <xdr:nvSpPr>
          <xdr:cNvPr id="5122" name="AutoShape 2"/>
          <xdr:cNvSpPr>
            <a:spLocks noChangeArrowheads="1"/>
          </xdr:cNvSpPr>
        </xdr:nvSpPr>
        <xdr:spPr bwMode="auto">
          <a:xfrm>
            <a:off x="450" y="525"/>
            <a:ext cx="160" cy="198"/>
          </a:xfrm>
          <a:prstGeom prst="foldedCorner">
            <a:avLst>
              <a:gd name="adj" fmla="val 12500"/>
            </a:avLst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en-US" sz="1200" b="1" i="0" u="sng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Gợi ý làm bài:</a:t>
            </a: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- Định dạng ô: Vào Format Cells... Hiệu chỉnh ở các thẻ (Tab).</a:t>
            </a: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- Trộn ô: Click vào nút </a:t>
            </a: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Merge and Center</a:t>
            </a:r>
          </a:p>
          <a:p>
            <a:pPr algn="l" rtl="0">
              <a:defRPr sz="1000"/>
            </a:pP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trên thanh Formatting.</a:t>
            </a:r>
          </a:p>
        </xdr:txBody>
      </xdr:sp>
      <xdr:pic>
        <xdr:nvPicPr>
          <xdr:cNvPr id="5158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559" t="41052" r="52208" b="52895"/>
          <a:stretch>
            <a:fillRect/>
          </a:stretch>
        </xdr:blipFill>
        <xdr:spPr bwMode="auto">
          <a:xfrm>
            <a:off x="513" y="651"/>
            <a:ext cx="26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</xdr:row>
      <xdr:rowOff>28575</xdr:rowOff>
    </xdr:from>
    <xdr:to>
      <xdr:col>9</xdr:col>
      <xdr:colOff>409575</xdr:colOff>
      <xdr:row>2</xdr:row>
      <xdr:rowOff>171450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171450" y="228600"/>
          <a:ext cx="5172075" cy="3048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BẢNG THỐNG KÊ NHẬP XUẤT HÀNG THÁNG 1 NĂM 2006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57150</xdr:rowOff>
    </xdr:from>
    <xdr:to>
      <xdr:col>7</xdr:col>
      <xdr:colOff>0</xdr:colOff>
      <xdr:row>3</xdr:row>
      <xdr:rowOff>38100</xdr:rowOff>
    </xdr:to>
    <xdr:sp macro="" textlink="">
      <xdr:nvSpPr>
        <xdr:cNvPr id="3073" name="AutoShape 1"/>
        <xdr:cNvSpPr>
          <a:spLocks noChangeArrowheads="1"/>
        </xdr:cNvSpPr>
      </xdr:nvSpPr>
      <xdr:spPr bwMode="auto">
        <a:xfrm>
          <a:off x="47625" y="257175"/>
          <a:ext cx="4695825" cy="3048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BẢNG THỐNG KÊ NHẬP XUẤT HÀNG NĂM 2006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</xdr:row>
      <xdr:rowOff>57150</xdr:rowOff>
    </xdr:from>
    <xdr:to>
      <xdr:col>7</xdr:col>
      <xdr:colOff>228600</xdr:colOff>
      <xdr:row>4</xdr:row>
      <xdr:rowOff>38100</xdr:rowOff>
    </xdr:to>
    <xdr:sp macro="" textlink="">
      <xdr:nvSpPr>
        <xdr:cNvPr id="4097" name="AutoShape 1"/>
        <xdr:cNvSpPr>
          <a:spLocks noChangeArrowheads="1"/>
        </xdr:cNvSpPr>
      </xdr:nvSpPr>
      <xdr:spPr bwMode="auto">
        <a:xfrm>
          <a:off x="238125" y="257175"/>
          <a:ext cx="3943350" cy="581025"/>
        </a:xfrm>
        <a:prstGeom prst="leftRightArrow">
          <a:avLst>
            <a:gd name="adj1" fmla="val 50000"/>
            <a:gd name="adj2" fmla="val 13573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vi-VN" sz="1500" b="0" i="0" u="none" strike="noStrike" baseline="0">
              <a:solidFill>
                <a:srgbClr val="000000"/>
              </a:solidFill>
              <a:latin typeface="Arial"/>
              <a:cs typeface="Arial"/>
            </a:rPr>
            <a:t>BẢNG THANH TOÁN TIỀN LƯƠNG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A15" sqref="A15:K15"/>
    </sheetView>
  </sheetViews>
  <sheetFormatPr defaultRowHeight="12.75" x14ac:dyDescent="0.2"/>
  <sheetData>
    <row r="1" spans="1:12" ht="19.5" x14ac:dyDescent="0.3">
      <c r="A1" s="304" t="s">
        <v>850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287"/>
    </row>
    <row r="2" spans="1:12" ht="19.5" x14ac:dyDescent="0.3">
      <c r="A2" s="307" t="s">
        <v>851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288"/>
    </row>
    <row r="3" spans="1:12" ht="15.75" x14ac:dyDescent="0.25">
      <c r="A3" s="77"/>
    </row>
    <row r="4" spans="1:12" ht="15.75" x14ac:dyDescent="0.25">
      <c r="A4" s="77"/>
    </row>
    <row r="5" spans="1:12" ht="37.5" x14ac:dyDescent="0.5">
      <c r="A5" s="303" t="s">
        <v>852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284"/>
    </row>
    <row r="6" spans="1:12" ht="37.5" x14ac:dyDescent="0.5">
      <c r="A6" s="283"/>
    </row>
    <row r="7" spans="1:12" ht="37.5" x14ac:dyDescent="0.5">
      <c r="A7" s="303" t="s">
        <v>853</v>
      </c>
      <c r="B7" s="303"/>
      <c r="C7" s="303"/>
      <c r="D7" s="303"/>
      <c r="E7" s="303"/>
      <c r="F7" s="303"/>
      <c r="G7" s="303"/>
      <c r="H7" s="303"/>
      <c r="I7" s="303"/>
      <c r="J7" s="303"/>
      <c r="K7" s="303"/>
      <c r="L7" s="284"/>
    </row>
    <row r="8" spans="1:12" ht="37.5" x14ac:dyDescent="0.5">
      <c r="A8" s="303" t="s">
        <v>854</v>
      </c>
      <c r="B8" s="303"/>
      <c r="C8" s="303"/>
      <c r="D8" s="303"/>
      <c r="E8" s="303"/>
      <c r="F8" s="303"/>
      <c r="G8" s="303"/>
      <c r="H8" s="303"/>
      <c r="I8" s="303"/>
      <c r="J8" s="303"/>
      <c r="K8" s="303"/>
      <c r="L8" s="284"/>
    </row>
    <row r="9" spans="1:12" ht="37.5" x14ac:dyDescent="0.5">
      <c r="A9" s="283"/>
    </row>
    <row r="10" spans="1:12" ht="19.5" x14ac:dyDescent="0.3">
      <c r="A10" s="304" t="s">
        <v>855</v>
      </c>
      <c r="B10" s="304"/>
      <c r="C10" s="304"/>
      <c r="D10" s="304"/>
      <c r="E10" s="304"/>
      <c r="F10" s="304"/>
      <c r="G10" s="304"/>
      <c r="H10" s="304"/>
      <c r="I10" s="304"/>
      <c r="J10" s="304"/>
      <c r="K10" s="304"/>
      <c r="L10" s="287"/>
    </row>
    <row r="11" spans="1:12" ht="18.75" x14ac:dyDescent="0.3">
      <c r="A11" s="305" t="s">
        <v>856</v>
      </c>
      <c r="B11" s="305"/>
      <c r="C11" s="305"/>
      <c r="D11" s="305"/>
      <c r="E11" s="305"/>
      <c r="F11" s="305"/>
      <c r="G11" s="305"/>
      <c r="H11" s="305"/>
      <c r="I11" s="305"/>
      <c r="J11" s="305"/>
      <c r="K11" s="305"/>
      <c r="L11" s="286"/>
    </row>
    <row r="15" spans="1:12" ht="15.75" x14ac:dyDescent="0.25">
      <c r="A15" s="306"/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285"/>
    </row>
  </sheetData>
  <mergeCells count="8">
    <mergeCell ref="A8:K8"/>
    <mergeCell ref="A10:K10"/>
    <mergeCell ref="A11:K11"/>
    <mergeCell ref="A15:K15"/>
    <mergeCell ref="A1:K1"/>
    <mergeCell ref="A2:K2"/>
    <mergeCell ref="A5:K5"/>
    <mergeCell ref="A7:K7"/>
  </mergeCells>
  <phoneticPr fontId="1" type="noConversion"/>
  <pageMargins left="0.25" right="0.2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F13" sqref="F13"/>
    </sheetView>
  </sheetViews>
  <sheetFormatPr defaultRowHeight="15.75" x14ac:dyDescent="0.25"/>
  <cols>
    <col min="1" max="1" width="5.28515625" style="75" customWidth="1"/>
    <col min="2" max="2" width="5.42578125" style="75" customWidth="1"/>
    <col min="3" max="3" width="12.140625" style="75" customWidth="1"/>
    <col min="4" max="4" width="12.85546875" style="75" customWidth="1"/>
    <col min="5" max="5" width="12.42578125" style="75" customWidth="1"/>
    <col min="6" max="6" width="13.7109375" style="75" customWidth="1"/>
    <col min="7" max="7" width="13.42578125" style="75" customWidth="1"/>
    <col min="8" max="8" width="16" style="75" customWidth="1"/>
    <col min="9" max="9" width="5.85546875" style="75" customWidth="1"/>
    <col min="10" max="16384" width="9.140625" style="75"/>
  </cols>
  <sheetData>
    <row r="1" spans="1:11" x14ac:dyDescent="0.25">
      <c r="A1" s="160" t="s">
        <v>777</v>
      </c>
      <c r="B1" s="160"/>
    </row>
    <row r="2" spans="1:11" x14ac:dyDescent="0.25">
      <c r="A2" s="75" t="s">
        <v>778</v>
      </c>
    </row>
    <row r="3" spans="1:11" ht="23.25" thickBot="1" x14ac:dyDescent="0.35">
      <c r="A3" s="314" t="s">
        <v>779</v>
      </c>
      <c r="B3" s="314"/>
      <c r="C3" s="314"/>
      <c r="D3" s="314"/>
      <c r="E3" s="314"/>
      <c r="F3" s="314"/>
      <c r="G3" s="314"/>
      <c r="H3" s="314"/>
    </row>
    <row r="4" spans="1:11" ht="21" customHeight="1" thickTop="1" thickBot="1" x14ac:dyDescent="0.3">
      <c r="A4" s="274"/>
      <c r="B4" s="279" t="s">
        <v>780</v>
      </c>
      <c r="C4" s="318" t="s">
        <v>782</v>
      </c>
      <c r="D4" s="318" t="s">
        <v>783</v>
      </c>
      <c r="E4" s="318" t="s">
        <v>784</v>
      </c>
      <c r="F4" s="318" t="s">
        <v>785</v>
      </c>
      <c r="G4" s="318" t="s">
        <v>786</v>
      </c>
      <c r="H4" s="320" t="s">
        <v>787</v>
      </c>
      <c r="J4" s="430"/>
      <c r="K4" s="428"/>
    </row>
    <row r="5" spans="1:11" ht="21" customHeight="1" thickTop="1" x14ac:dyDescent="0.25">
      <c r="A5" s="278" t="s">
        <v>781</v>
      </c>
      <c r="B5" s="232"/>
      <c r="C5" s="319"/>
      <c r="D5" s="319"/>
      <c r="E5" s="319"/>
      <c r="F5" s="319"/>
      <c r="G5" s="319"/>
      <c r="H5" s="321"/>
      <c r="J5" s="429"/>
      <c r="K5" s="427"/>
    </row>
    <row r="6" spans="1:11" ht="39.75" customHeight="1" x14ac:dyDescent="0.25">
      <c r="A6" s="308">
        <v>0.28472222222222221</v>
      </c>
      <c r="B6" s="309"/>
      <c r="C6" s="95" t="s">
        <v>791</v>
      </c>
      <c r="D6" s="95" t="s">
        <v>793</v>
      </c>
      <c r="E6" s="327" t="s">
        <v>798</v>
      </c>
      <c r="F6" s="95" t="s">
        <v>798</v>
      </c>
      <c r="G6" s="95" t="s">
        <v>795</v>
      </c>
      <c r="H6" s="275" t="s">
        <v>797</v>
      </c>
      <c r="J6" s="439" t="s">
        <v>860</v>
      </c>
      <c r="K6" s="440"/>
    </row>
    <row r="7" spans="1:11" ht="21" customHeight="1" x14ac:dyDescent="0.25">
      <c r="A7" s="308">
        <v>0.3923611111111111</v>
      </c>
      <c r="B7" s="309"/>
      <c r="C7" s="273"/>
      <c r="D7" s="327" t="s">
        <v>798</v>
      </c>
      <c r="E7" s="330"/>
      <c r="F7" s="95" t="s">
        <v>792</v>
      </c>
      <c r="G7" s="324" t="s">
        <v>798</v>
      </c>
      <c r="H7" s="315" t="s">
        <v>798</v>
      </c>
      <c r="J7" s="431"/>
      <c r="K7" s="432"/>
    </row>
    <row r="8" spans="1:11" ht="21" customHeight="1" x14ac:dyDescent="0.25">
      <c r="A8" s="308">
        <v>0.52083333333333337</v>
      </c>
      <c r="B8" s="309"/>
      <c r="C8" s="95" t="s">
        <v>788</v>
      </c>
      <c r="D8" s="329"/>
      <c r="E8" s="95" t="s">
        <v>789</v>
      </c>
      <c r="F8" s="95" t="s">
        <v>794</v>
      </c>
      <c r="G8" s="325"/>
      <c r="H8" s="316"/>
      <c r="J8" s="433"/>
      <c r="K8" s="434"/>
    </row>
    <row r="9" spans="1:11" ht="21" customHeight="1" x14ac:dyDescent="0.25">
      <c r="A9" s="308">
        <v>0.62847222222222221</v>
      </c>
      <c r="B9" s="309"/>
      <c r="C9" s="327" t="s">
        <v>798</v>
      </c>
      <c r="D9" s="95" t="s">
        <v>796</v>
      </c>
      <c r="E9" s="95" t="s">
        <v>790</v>
      </c>
      <c r="F9" s="327" t="s">
        <v>798</v>
      </c>
      <c r="G9" s="325"/>
      <c r="H9" s="317"/>
      <c r="J9" s="435"/>
      <c r="K9" s="436"/>
    </row>
    <row r="10" spans="1:11" ht="21" customHeight="1" thickBot="1" x14ac:dyDescent="0.3">
      <c r="A10" s="322">
        <v>0.73958333333333337</v>
      </c>
      <c r="B10" s="323"/>
      <c r="C10" s="328"/>
      <c r="D10" s="276" t="s">
        <v>798</v>
      </c>
      <c r="E10" s="276" t="s">
        <v>797</v>
      </c>
      <c r="F10" s="328"/>
      <c r="G10" s="326"/>
      <c r="H10" s="277" t="s">
        <v>797</v>
      </c>
      <c r="J10" s="437"/>
      <c r="K10" s="438"/>
    </row>
    <row r="11" spans="1:11" ht="16.5" thickTop="1" x14ac:dyDescent="0.25">
      <c r="A11" s="75" t="s">
        <v>842</v>
      </c>
    </row>
    <row r="12" spans="1:11" x14ac:dyDescent="0.25">
      <c r="A12" s="310" t="s">
        <v>830</v>
      </c>
      <c r="B12" s="310"/>
      <c r="C12" s="310"/>
      <c r="D12" s="310"/>
      <c r="E12" s="311" t="s">
        <v>831</v>
      </c>
      <c r="F12" s="312"/>
      <c r="G12" s="313"/>
      <c r="H12" s="255"/>
    </row>
    <row r="13" spans="1:11" ht="18.75" x14ac:dyDescent="0.25">
      <c r="A13" s="110" t="s">
        <v>182</v>
      </c>
      <c r="B13" s="110" t="s">
        <v>183</v>
      </c>
      <c r="C13" s="110" t="s">
        <v>184</v>
      </c>
      <c r="D13" s="110" t="s">
        <v>832</v>
      </c>
      <c r="E13" s="110" t="s">
        <v>833</v>
      </c>
      <c r="F13" s="110" t="s">
        <v>834</v>
      </c>
      <c r="G13" s="254" t="s">
        <v>835</v>
      </c>
    </row>
    <row r="14" spans="1:11" x14ac:dyDescent="0.25">
      <c r="A14" s="80">
        <v>1</v>
      </c>
      <c r="B14" s="80">
        <v>-9</v>
      </c>
      <c r="C14" s="80">
        <v>1</v>
      </c>
      <c r="D14" s="81" t="s">
        <v>2</v>
      </c>
      <c r="E14" s="81" t="s">
        <v>2</v>
      </c>
      <c r="F14" s="81" t="s">
        <v>2</v>
      </c>
      <c r="G14" s="81" t="s">
        <v>2</v>
      </c>
    </row>
    <row r="15" spans="1:11" x14ac:dyDescent="0.25">
      <c r="A15" s="80">
        <v>2</v>
      </c>
      <c r="B15" s="80">
        <v>-7</v>
      </c>
      <c r="C15" s="80">
        <v>2.5</v>
      </c>
      <c r="D15" s="81" t="s">
        <v>2</v>
      </c>
      <c r="E15" s="81" t="s">
        <v>2</v>
      </c>
      <c r="F15" s="81" t="s">
        <v>2</v>
      </c>
      <c r="G15" s="81" t="s">
        <v>2</v>
      </c>
    </row>
    <row r="16" spans="1:11" x14ac:dyDescent="0.25">
      <c r="A16" s="80">
        <v>3</v>
      </c>
      <c r="B16" s="80">
        <v>-5</v>
      </c>
      <c r="C16" s="80">
        <v>4</v>
      </c>
      <c r="D16" s="81" t="s">
        <v>2</v>
      </c>
      <c r="E16" s="81" t="s">
        <v>2</v>
      </c>
      <c r="F16" s="81" t="s">
        <v>2</v>
      </c>
      <c r="G16" s="81" t="s">
        <v>2</v>
      </c>
    </row>
    <row r="17" spans="1:7" x14ac:dyDescent="0.25">
      <c r="A17" s="80">
        <v>4</v>
      </c>
      <c r="B17" s="80">
        <v>-3</v>
      </c>
      <c r="C17" s="80">
        <v>5.5</v>
      </c>
      <c r="D17" s="81" t="s">
        <v>2</v>
      </c>
      <c r="E17" s="81" t="s">
        <v>2</v>
      </c>
      <c r="F17" s="81" t="s">
        <v>2</v>
      </c>
      <c r="G17" s="81" t="s">
        <v>2</v>
      </c>
    </row>
    <row r="18" spans="1:7" x14ac:dyDescent="0.25">
      <c r="A18" s="80">
        <v>5</v>
      </c>
      <c r="B18" s="80">
        <v>-1</v>
      </c>
      <c r="C18" s="80">
        <v>7</v>
      </c>
      <c r="D18" s="81" t="s">
        <v>2</v>
      </c>
      <c r="E18" s="81" t="s">
        <v>2</v>
      </c>
      <c r="F18" s="81" t="s">
        <v>2</v>
      </c>
      <c r="G18" s="81" t="s">
        <v>2</v>
      </c>
    </row>
    <row r="19" spans="1:7" x14ac:dyDescent="0.25">
      <c r="A19" s="80">
        <v>6</v>
      </c>
      <c r="B19" s="80">
        <v>1</v>
      </c>
      <c r="C19" s="80">
        <v>8.5</v>
      </c>
      <c r="D19" s="81" t="s">
        <v>2</v>
      </c>
      <c r="E19" s="81" t="s">
        <v>2</v>
      </c>
      <c r="F19" s="81" t="s">
        <v>2</v>
      </c>
      <c r="G19" s="81" t="s">
        <v>2</v>
      </c>
    </row>
    <row r="20" spans="1:7" x14ac:dyDescent="0.25">
      <c r="A20" s="80">
        <v>7</v>
      </c>
      <c r="B20" s="80">
        <v>3</v>
      </c>
      <c r="C20" s="80">
        <v>10</v>
      </c>
      <c r="D20" s="81" t="s">
        <v>2</v>
      </c>
      <c r="E20" s="81" t="s">
        <v>2</v>
      </c>
      <c r="F20" s="81" t="s">
        <v>2</v>
      </c>
      <c r="G20" s="81" t="s">
        <v>2</v>
      </c>
    </row>
    <row r="21" spans="1:7" x14ac:dyDescent="0.25">
      <c r="A21" s="80">
        <v>8</v>
      </c>
      <c r="B21" s="80">
        <v>5</v>
      </c>
      <c r="C21" s="80">
        <v>11.5</v>
      </c>
      <c r="D21" s="81" t="s">
        <v>2</v>
      </c>
      <c r="E21" s="81" t="s">
        <v>2</v>
      </c>
      <c r="F21" s="81" t="s">
        <v>2</v>
      </c>
      <c r="G21" s="81" t="s">
        <v>2</v>
      </c>
    </row>
    <row r="22" spans="1:7" ht="16.5" thickBot="1" x14ac:dyDescent="0.3">
      <c r="A22" s="75" t="s">
        <v>815</v>
      </c>
    </row>
    <row r="23" spans="1:7" ht="19.5" thickTop="1" x14ac:dyDescent="0.25">
      <c r="A23" s="234" t="s">
        <v>396</v>
      </c>
      <c r="B23" s="91" t="s">
        <v>799</v>
      </c>
      <c r="C23" s="91" t="s">
        <v>826</v>
      </c>
      <c r="D23" s="91" t="s">
        <v>802</v>
      </c>
      <c r="E23" s="91" t="s">
        <v>800</v>
      </c>
      <c r="F23" s="235" t="s">
        <v>801</v>
      </c>
    </row>
    <row r="24" spans="1:7" x14ac:dyDescent="0.25">
      <c r="A24" s="237">
        <v>9</v>
      </c>
      <c r="B24" s="238">
        <v>5</v>
      </c>
      <c r="C24" s="81" t="s">
        <v>2</v>
      </c>
      <c r="D24" s="81" t="s">
        <v>2</v>
      </c>
      <c r="E24" s="81" t="s">
        <v>2</v>
      </c>
      <c r="F24" s="83" t="s">
        <v>2</v>
      </c>
    </row>
    <row r="25" spans="1:7" x14ac:dyDescent="0.25">
      <c r="A25" s="237">
        <v>125</v>
      </c>
      <c r="B25" s="238">
        <v>48</v>
      </c>
      <c r="C25" s="81" t="s">
        <v>2</v>
      </c>
      <c r="D25" s="81" t="s">
        <v>2</v>
      </c>
      <c r="E25" s="81" t="s">
        <v>2</v>
      </c>
      <c r="F25" s="83" t="s">
        <v>2</v>
      </c>
    </row>
    <row r="26" spans="1:7" x14ac:dyDescent="0.25">
      <c r="A26" s="237">
        <v>32</v>
      </c>
      <c r="B26" s="238">
        <v>18</v>
      </c>
      <c r="C26" s="81" t="s">
        <v>2</v>
      </c>
      <c r="D26" s="81" t="s">
        <v>2</v>
      </c>
      <c r="E26" s="81" t="s">
        <v>2</v>
      </c>
      <c r="F26" s="83" t="s">
        <v>2</v>
      </c>
    </row>
    <row r="27" spans="1:7" ht="16.5" thickBot="1" x14ac:dyDescent="0.3">
      <c r="A27" s="239">
        <v>29</v>
      </c>
      <c r="B27" s="240">
        <v>12</v>
      </c>
      <c r="C27" s="118" t="s">
        <v>2</v>
      </c>
      <c r="D27" s="118" t="s">
        <v>2</v>
      </c>
      <c r="E27" s="118" t="s">
        <v>2</v>
      </c>
      <c r="F27" s="233" t="s">
        <v>2</v>
      </c>
    </row>
    <row r="28" spans="1:7" ht="17.25" thickTop="1" thickBot="1" x14ac:dyDescent="0.3">
      <c r="A28" s="75" t="s">
        <v>816</v>
      </c>
    </row>
    <row r="29" spans="1:7" ht="16.5" thickTop="1" x14ac:dyDescent="0.25">
      <c r="A29" s="242" t="s">
        <v>803</v>
      </c>
      <c r="B29" s="243" t="s">
        <v>804</v>
      </c>
      <c r="C29" s="243" t="s">
        <v>805</v>
      </c>
      <c r="D29" s="243" t="s">
        <v>806</v>
      </c>
      <c r="E29" s="243" t="s">
        <v>807</v>
      </c>
      <c r="F29" s="244" t="s">
        <v>808</v>
      </c>
    </row>
    <row r="30" spans="1:7" x14ac:dyDescent="0.25">
      <c r="A30" s="245">
        <v>47</v>
      </c>
      <c r="B30" s="236">
        <v>23</v>
      </c>
      <c r="C30" s="81" t="s">
        <v>2</v>
      </c>
      <c r="D30" s="81" t="s">
        <v>2</v>
      </c>
      <c r="E30" s="81" t="s">
        <v>2</v>
      </c>
      <c r="F30" s="83" t="s">
        <v>2</v>
      </c>
    </row>
    <row r="31" spans="1:7" x14ac:dyDescent="0.25">
      <c r="A31" s="245">
        <v>58</v>
      </c>
      <c r="B31" s="236">
        <v>58</v>
      </c>
      <c r="C31" s="81" t="s">
        <v>2</v>
      </c>
      <c r="D31" s="81" t="s">
        <v>2</v>
      </c>
      <c r="E31" s="81" t="s">
        <v>2</v>
      </c>
      <c r="F31" s="83" t="s">
        <v>2</v>
      </c>
    </row>
    <row r="32" spans="1:7" x14ac:dyDescent="0.25">
      <c r="A32" s="245">
        <v>12</v>
      </c>
      <c r="B32" s="236">
        <v>49</v>
      </c>
      <c r="C32" s="81" t="s">
        <v>2</v>
      </c>
      <c r="D32" s="81" t="s">
        <v>2</v>
      </c>
      <c r="E32" s="81" t="s">
        <v>2</v>
      </c>
      <c r="F32" s="83" t="s">
        <v>2</v>
      </c>
    </row>
    <row r="33" spans="1:8" ht="16.5" thickBot="1" x14ac:dyDescent="0.3">
      <c r="A33" s="246">
        <v>35</v>
      </c>
      <c r="B33" s="247">
        <v>75</v>
      </c>
      <c r="C33" s="118" t="s">
        <v>2</v>
      </c>
      <c r="D33" s="118" t="s">
        <v>2</v>
      </c>
      <c r="E33" s="118" t="s">
        <v>2</v>
      </c>
      <c r="F33" s="233" t="s">
        <v>2</v>
      </c>
    </row>
    <row r="34" spans="1:8" ht="17.25" thickTop="1" thickBot="1" x14ac:dyDescent="0.3">
      <c r="A34" s="75" t="s">
        <v>817</v>
      </c>
    </row>
    <row r="35" spans="1:8" ht="16.5" thickTop="1" x14ac:dyDescent="0.25">
      <c r="A35" s="248" t="s">
        <v>396</v>
      </c>
      <c r="B35" s="249" t="s">
        <v>799</v>
      </c>
      <c r="C35" s="249" t="s">
        <v>809</v>
      </c>
      <c r="D35" s="249" t="s">
        <v>810</v>
      </c>
      <c r="E35" s="249" t="s">
        <v>811</v>
      </c>
      <c r="F35" s="249" t="s">
        <v>812</v>
      </c>
      <c r="G35" s="249" t="s">
        <v>813</v>
      </c>
      <c r="H35" s="250" t="s">
        <v>814</v>
      </c>
    </row>
    <row r="36" spans="1:8" x14ac:dyDescent="0.25">
      <c r="A36" s="251">
        <v>7</v>
      </c>
      <c r="B36" s="241">
        <v>2</v>
      </c>
      <c r="C36" s="81" t="s">
        <v>2</v>
      </c>
      <c r="D36" s="81" t="s">
        <v>2</v>
      </c>
      <c r="E36" s="81" t="s">
        <v>2</v>
      </c>
      <c r="F36" s="81" t="s">
        <v>2</v>
      </c>
      <c r="G36" s="81" t="s">
        <v>2</v>
      </c>
      <c r="H36" s="83" t="s">
        <v>2</v>
      </c>
    </row>
    <row r="37" spans="1:8" x14ac:dyDescent="0.25">
      <c r="A37" s="251">
        <v>13</v>
      </c>
      <c r="B37" s="241">
        <v>-4</v>
      </c>
      <c r="C37" s="81" t="s">
        <v>2</v>
      </c>
      <c r="D37" s="81" t="s">
        <v>2</v>
      </c>
      <c r="E37" s="81" t="s">
        <v>2</v>
      </c>
      <c r="F37" s="81" t="s">
        <v>2</v>
      </c>
      <c r="G37" s="81" t="s">
        <v>2</v>
      </c>
      <c r="H37" s="83" t="s">
        <v>2</v>
      </c>
    </row>
    <row r="38" spans="1:8" x14ac:dyDescent="0.25">
      <c r="A38" s="251">
        <v>15</v>
      </c>
      <c r="B38" s="241">
        <v>66</v>
      </c>
      <c r="C38" s="81" t="s">
        <v>2</v>
      </c>
      <c r="D38" s="81" t="s">
        <v>2</v>
      </c>
      <c r="E38" s="81" t="s">
        <v>2</v>
      </c>
      <c r="F38" s="81" t="s">
        <v>2</v>
      </c>
      <c r="G38" s="81" t="s">
        <v>2</v>
      </c>
      <c r="H38" s="83" t="s">
        <v>2</v>
      </c>
    </row>
    <row r="39" spans="1:8" ht="16.5" thickBot="1" x14ac:dyDescent="0.3">
      <c r="A39" s="252">
        <v>8</v>
      </c>
      <c r="B39" s="253">
        <v>8</v>
      </c>
      <c r="C39" s="118" t="s">
        <v>2</v>
      </c>
      <c r="D39" s="118" t="s">
        <v>2</v>
      </c>
      <c r="E39" s="118" t="s">
        <v>2</v>
      </c>
      <c r="F39" s="118" t="s">
        <v>2</v>
      </c>
      <c r="G39" s="118" t="s">
        <v>2</v>
      </c>
      <c r="H39" s="233" t="s">
        <v>2</v>
      </c>
    </row>
    <row r="40" spans="1:8" ht="17.25" thickTop="1" thickBot="1" x14ac:dyDescent="0.3">
      <c r="A40" s="75" t="s">
        <v>818</v>
      </c>
    </row>
    <row r="41" spans="1:8" ht="16.5" thickTop="1" x14ac:dyDescent="0.25">
      <c r="A41" s="234" t="s">
        <v>803</v>
      </c>
      <c r="B41" s="91" t="s">
        <v>804</v>
      </c>
      <c r="C41" s="91" t="s">
        <v>819</v>
      </c>
      <c r="D41" s="91" t="s">
        <v>820</v>
      </c>
      <c r="E41" s="91" t="s">
        <v>821</v>
      </c>
      <c r="F41" s="91" t="s">
        <v>822</v>
      </c>
      <c r="G41" s="91" t="s">
        <v>823</v>
      </c>
      <c r="H41" s="235" t="s">
        <v>824</v>
      </c>
    </row>
    <row r="42" spans="1:8" x14ac:dyDescent="0.25">
      <c r="A42" s="237">
        <v>4</v>
      </c>
      <c r="B42" s="238">
        <v>5</v>
      </c>
      <c r="C42" s="238">
        <v>14</v>
      </c>
      <c r="D42" s="81" t="s">
        <v>2</v>
      </c>
      <c r="E42" s="81" t="s">
        <v>2</v>
      </c>
      <c r="F42" s="81" t="s">
        <v>2</v>
      </c>
      <c r="G42" s="81" t="s">
        <v>2</v>
      </c>
      <c r="H42" s="83" t="s">
        <v>2</v>
      </c>
    </row>
    <row r="43" spans="1:8" x14ac:dyDescent="0.25">
      <c r="A43" s="237">
        <v>2</v>
      </c>
      <c r="B43" s="238">
        <v>12</v>
      </c>
      <c r="C43" s="238">
        <v>32</v>
      </c>
      <c r="D43" s="81" t="s">
        <v>2</v>
      </c>
      <c r="E43" s="81" t="s">
        <v>2</v>
      </c>
      <c r="F43" s="81" t="s">
        <v>2</v>
      </c>
      <c r="G43" s="81" t="s">
        <v>2</v>
      </c>
      <c r="H43" s="83" t="s">
        <v>2</v>
      </c>
    </row>
    <row r="44" spans="1:8" x14ac:dyDescent="0.25">
      <c r="A44" s="237">
        <v>24</v>
      </c>
      <c r="B44" s="238">
        <v>14</v>
      </c>
      <c r="C44" s="238">
        <v>16</v>
      </c>
      <c r="D44" s="81" t="s">
        <v>2</v>
      </c>
      <c r="E44" s="81" t="s">
        <v>2</v>
      </c>
      <c r="F44" s="81" t="s">
        <v>2</v>
      </c>
      <c r="G44" s="81" t="s">
        <v>2</v>
      </c>
      <c r="H44" s="83" t="s">
        <v>2</v>
      </c>
    </row>
    <row r="45" spans="1:8" ht="16.5" thickBot="1" x14ac:dyDescent="0.3">
      <c r="A45" s="239">
        <v>24</v>
      </c>
      <c r="B45" s="240">
        <v>24</v>
      </c>
      <c r="C45" s="240">
        <v>16</v>
      </c>
      <c r="D45" s="118" t="s">
        <v>2</v>
      </c>
      <c r="E45" s="118" t="s">
        <v>2</v>
      </c>
      <c r="F45" s="118" t="s">
        <v>2</v>
      </c>
      <c r="G45" s="118" t="s">
        <v>2</v>
      </c>
      <c r="H45" s="233" t="s">
        <v>2</v>
      </c>
    </row>
    <row r="46" spans="1:8" ht="16.5" thickTop="1" x14ac:dyDescent="0.25"/>
  </sheetData>
  <mergeCells count="23">
    <mergeCell ref="J6:K6"/>
    <mergeCell ref="J7:K7"/>
    <mergeCell ref="J8:K10"/>
    <mergeCell ref="E12:G12"/>
    <mergeCell ref="A3:H3"/>
    <mergeCell ref="H7:H9"/>
    <mergeCell ref="C4:C5"/>
    <mergeCell ref="D4:D5"/>
    <mergeCell ref="E4:E5"/>
    <mergeCell ref="F4:F5"/>
    <mergeCell ref="G4:G5"/>
    <mergeCell ref="H4:H5"/>
    <mergeCell ref="A10:B10"/>
    <mergeCell ref="G7:G10"/>
    <mergeCell ref="C9:C10"/>
    <mergeCell ref="D7:D8"/>
    <mergeCell ref="E6:E7"/>
    <mergeCell ref="F9:F10"/>
    <mergeCell ref="A6:B6"/>
    <mergeCell ref="A7:B7"/>
    <mergeCell ref="A8:B8"/>
    <mergeCell ref="A9:B9"/>
    <mergeCell ref="A12:D12"/>
  </mergeCells>
  <phoneticPr fontId="1" type="noConversion"/>
  <pageMargins left="0.5" right="0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A4" workbookViewId="0">
      <selection activeCell="E7" sqref="E7"/>
    </sheetView>
  </sheetViews>
  <sheetFormatPr defaultRowHeight="15" x14ac:dyDescent="0.2"/>
  <cols>
    <col min="1" max="1" width="6" style="1" customWidth="1"/>
    <col min="2" max="2" width="9.140625" style="1"/>
    <col min="3" max="3" width="10.28515625" style="1" customWidth="1"/>
    <col min="4" max="4" width="11.140625" style="1" customWidth="1"/>
    <col min="5" max="6" width="9.140625" style="1"/>
    <col min="7" max="7" width="11.5703125" style="1" customWidth="1"/>
    <col min="8" max="16384" width="9.140625" style="1"/>
  </cols>
  <sheetData>
    <row r="1" spans="1:13" ht="15.75" x14ac:dyDescent="0.25">
      <c r="A1" s="159" t="s">
        <v>0</v>
      </c>
    </row>
    <row r="2" spans="1:13" ht="15.75" x14ac:dyDescent="0.25">
      <c r="A2" s="159"/>
      <c r="B2" s="158"/>
      <c r="C2" s="158"/>
      <c r="D2" s="158"/>
      <c r="E2" s="158"/>
      <c r="F2" s="158"/>
      <c r="G2" s="158"/>
      <c r="H2" s="158"/>
      <c r="I2" s="23"/>
      <c r="J2" s="23"/>
      <c r="K2" s="23"/>
      <c r="L2" s="23"/>
      <c r="M2" s="23"/>
    </row>
    <row r="3" spans="1:13" ht="20.25" customHeight="1" x14ac:dyDescent="0.2">
      <c r="A3" s="1" t="s">
        <v>19</v>
      </c>
    </row>
    <row r="4" spans="1:13" ht="30.75" customHeight="1" x14ac:dyDescent="0.3">
      <c r="A4" s="331" t="s">
        <v>27</v>
      </c>
      <c r="B4" s="331"/>
      <c r="C4" s="331"/>
      <c r="D4" s="331"/>
      <c r="E4" s="331"/>
      <c r="F4" s="331"/>
      <c r="G4" s="331"/>
      <c r="H4" s="331"/>
    </row>
    <row r="5" spans="1:13" ht="22.5" customHeight="1" thickBot="1" x14ac:dyDescent="0.25">
      <c r="D5" s="17" t="s">
        <v>825</v>
      </c>
      <c r="E5" s="10" t="s">
        <v>2</v>
      </c>
    </row>
    <row r="6" spans="1:13" ht="67.5" customHeight="1" thickTop="1" x14ac:dyDescent="0.2">
      <c r="A6" s="11" t="s">
        <v>3</v>
      </c>
      <c r="B6" s="12" t="s">
        <v>4</v>
      </c>
      <c r="C6" s="12" t="s">
        <v>5</v>
      </c>
      <c r="D6" s="13" t="s">
        <v>6</v>
      </c>
      <c r="E6" s="14" t="s">
        <v>7</v>
      </c>
      <c r="F6" s="12" t="s">
        <v>8</v>
      </c>
      <c r="G6" s="12" t="s">
        <v>9</v>
      </c>
      <c r="H6" s="15" t="s">
        <v>10</v>
      </c>
    </row>
    <row r="7" spans="1:13" ht="19.5" customHeight="1" x14ac:dyDescent="0.2">
      <c r="A7" s="2"/>
      <c r="B7" s="3" t="s">
        <v>11</v>
      </c>
      <c r="C7" s="3">
        <v>100</v>
      </c>
      <c r="D7" s="3">
        <v>4000000</v>
      </c>
      <c r="E7" s="4" t="s">
        <v>2</v>
      </c>
      <c r="F7" s="4" t="s">
        <v>2</v>
      </c>
      <c r="G7" s="4" t="s">
        <v>2</v>
      </c>
      <c r="H7" s="5" t="s">
        <v>2</v>
      </c>
    </row>
    <row r="8" spans="1:13" ht="19.5" customHeight="1" x14ac:dyDescent="0.2">
      <c r="A8" s="2"/>
      <c r="B8" s="3" t="s">
        <v>12</v>
      </c>
      <c r="C8" s="3">
        <v>50</v>
      </c>
      <c r="D8" s="3">
        <v>150000</v>
      </c>
      <c r="E8" s="4"/>
      <c r="F8" s="4"/>
      <c r="G8" s="4"/>
      <c r="H8" s="5"/>
    </row>
    <row r="9" spans="1:13" ht="19.5" customHeight="1" x14ac:dyDescent="0.2">
      <c r="A9" s="2"/>
      <c r="B9" s="3" t="s">
        <v>13</v>
      </c>
      <c r="C9" s="3">
        <v>58</v>
      </c>
      <c r="D9" s="3">
        <v>1200000</v>
      </c>
      <c r="E9" s="4"/>
      <c r="F9" s="4"/>
      <c r="G9" s="4"/>
      <c r="H9" s="5"/>
    </row>
    <row r="10" spans="1:13" ht="19.5" customHeight="1" x14ac:dyDescent="0.2">
      <c r="A10" s="2"/>
      <c r="B10" s="3" t="s">
        <v>14</v>
      </c>
      <c r="C10" s="3">
        <v>79</v>
      </c>
      <c r="D10" s="3">
        <v>850000</v>
      </c>
      <c r="E10" s="4"/>
      <c r="F10" s="4"/>
      <c r="G10" s="4"/>
      <c r="H10" s="5"/>
    </row>
    <row r="11" spans="1:13" ht="19.5" customHeight="1" x14ac:dyDescent="0.2">
      <c r="A11" s="2"/>
      <c r="B11" s="3" t="s">
        <v>15</v>
      </c>
      <c r="C11" s="3">
        <v>92</v>
      </c>
      <c r="D11" s="3">
        <v>200000</v>
      </c>
      <c r="E11" s="4"/>
      <c r="F11" s="4"/>
      <c r="G11" s="4"/>
      <c r="H11" s="5"/>
    </row>
    <row r="12" spans="1:13" ht="19.5" customHeight="1" x14ac:dyDescent="0.2">
      <c r="A12" s="2"/>
      <c r="B12" s="3" t="s">
        <v>16</v>
      </c>
      <c r="C12" s="3">
        <v>220</v>
      </c>
      <c r="D12" s="3">
        <v>2500000</v>
      </c>
      <c r="E12" s="4"/>
      <c r="F12" s="4"/>
      <c r="G12" s="4"/>
      <c r="H12" s="5"/>
    </row>
    <row r="13" spans="1:13" ht="19.5" customHeight="1" x14ac:dyDescent="0.2">
      <c r="A13" s="2"/>
      <c r="B13" s="3" t="s">
        <v>17</v>
      </c>
      <c r="C13" s="3">
        <v>199</v>
      </c>
      <c r="D13" s="3">
        <v>600000</v>
      </c>
      <c r="E13" s="4"/>
      <c r="F13" s="4"/>
      <c r="G13" s="4"/>
      <c r="H13" s="5"/>
    </row>
    <row r="14" spans="1:13" ht="19.5" customHeight="1" thickBot="1" x14ac:dyDescent="0.25">
      <c r="A14" s="6"/>
      <c r="B14" s="7"/>
      <c r="C14" s="332" t="s">
        <v>18</v>
      </c>
      <c r="D14" s="333"/>
      <c r="E14" s="8" t="s">
        <v>2</v>
      </c>
      <c r="F14" s="8" t="s">
        <v>2</v>
      </c>
      <c r="G14" s="8" t="s">
        <v>2</v>
      </c>
      <c r="H14" s="9" t="s">
        <v>2</v>
      </c>
    </row>
    <row r="15" spans="1:13" ht="15.75" thickTop="1" x14ac:dyDescent="0.2"/>
    <row r="16" spans="1:13" ht="15.75" x14ac:dyDescent="0.25">
      <c r="A16" s="16" t="s">
        <v>20</v>
      </c>
    </row>
    <row r="17" spans="1:1" ht="15.75" x14ac:dyDescent="0.25">
      <c r="A17" s="16"/>
    </row>
    <row r="18" spans="1:1" ht="18.75" customHeight="1" x14ac:dyDescent="0.2">
      <c r="A18" s="1" t="s">
        <v>21</v>
      </c>
    </row>
    <row r="19" spans="1:1" ht="18.75" customHeight="1" x14ac:dyDescent="0.2">
      <c r="A19" s="1" t="s">
        <v>22</v>
      </c>
    </row>
    <row r="20" spans="1:1" ht="18.75" customHeight="1" x14ac:dyDescent="0.2">
      <c r="A20" s="1" t="s">
        <v>23</v>
      </c>
    </row>
    <row r="21" spans="1:1" ht="18.75" customHeight="1" x14ac:dyDescent="0.2">
      <c r="A21" s="1" t="s">
        <v>24</v>
      </c>
    </row>
    <row r="22" spans="1:1" ht="18.75" customHeight="1" x14ac:dyDescent="0.2">
      <c r="A22" s="1" t="s">
        <v>25</v>
      </c>
    </row>
    <row r="23" spans="1:1" ht="18.75" customHeight="1" x14ac:dyDescent="0.2">
      <c r="A23" s="1" t="s">
        <v>26</v>
      </c>
    </row>
    <row r="24" spans="1:1" ht="18.75" customHeight="1" x14ac:dyDescent="0.2">
      <c r="A24" s="1" t="s">
        <v>827</v>
      </c>
    </row>
    <row r="25" spans="1:1" ht="18.75" customHeight="1" x14ac:dyDescent="0.2">
      <c r="A25" s="1" t="s">
        <v>828</v>
      </c>
    </row>
    <row r="26" spans="1:1" ht="20.25" customHeight="1" x14ac:dyDescent="0.25">
      <c r="A26" s="1" t="s">
        <v>829</v>
      </c>
    </row>
  </sheetData>
  <mergeCells count="2">
    <mergeCell ref="A4:H4"/>
    <mergeCell ref="C14:D14"/>
  </mergeCells>
  <phoneticPr fontId="1" type="noConversion"/>
  <pageMargins left="1.25" right="0.75" top="0.25" bottom="0.25" header="0.5" footer="0.5"/>
  <pageSetup paperSize="9" orientation="landscape" r:id="rId1"/>
  <headerFooter alignWithMargins="0">
    <oddHeader>&amp;RBiên soạn: Khoa Công nghệ Thông tin - Toán Ứng dụng, ĐH Bán công Tôn Đức Thắng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4" workbookViewId="0">
      <selection activeCell="G6" sqref="G6"/>
    </sheetView>
  </sheetViews>
  <sheetFormatPr defaultRowHeight="15" x14ac:dyDescent="0.2"/>
  <cols>
    <col min="1" max="1" width="4" style="1" customWidth="1"/>
    <col min="2" max="2" width="13.140625" style="1" customWidth="1"/>
    <col min="3" max="3" width="7.42578125" style="1" customWidth="1"/>
    <col min="4" max="4" width="8" style="1" customWidth="1"/>
    <col min="5" max="5" width="9.85546875" style="1" customWidth="1"/>
    <col min="6" max="6" width="8.140625" style="1" customWidth="1"/>
    <col min="7" max="7" width="9.5703125" style="1" customWidth="1"/>
    <col min="8" max="8" width="9.85546875" style="1" customWidth="1"/>
    <col min="9" max="9" width="6.7109375" style="1" customWidth="1"/>
    <col min="10" max="10" width="7.5703125" style="1" customWidth="1"/>
    <col min="11" max="16384" width="9.140625" style="1"/>
  </cols>
  <sheetData>
    <row r="1" spans="1:13" ht="15.75" x14ac:dyDescent="0.25">
      <c r="A1" s="159" t="s">
        <v>28</v>
      </c>
      <c r="B1" s="158"/>
      <c r="C1" s="158"/>
      <c r="D1" s="158"/>
      <c r="E1" s="158"/>
      <c r="F1" s="158"/>
      <c r="G1" s="158"/>
      <c r="H1" s="158"/>
      <c r="I1" s="158"/>
      <c r="J1" s="158"/>
      <c r="K1" s="23"/>
      <c r="L1" s="23"/>
      <c r="M1" s="23"/>
    </row>
    <row r="2" spans="1:13" ht="20.25" customHeight="1" x14ac:dyDescent="0.2">
      <c r="A2" s="1" t="s">
        <v>19</v>
      </c>
    </row>
    <row r="3" spans="1:13" ht="21.75" customHeight="1" x14ac:dyDescent="0.3">
      <c r="A3" s="331" t="s">
        <v>29</v>
      </c>
      <c r="B3" s="331"/>
      <c r="C3" s="331"/>
      <c r="D3" s="331"/>
      <c r="E3" s="331"/>
      <c r="F3" s="331"/>
      <c r="G3" s="331"/>
      <c r="H3" s="331"/>
      <c r="I3" s="331"/>
      <c r="J3" s="331"/>
    </row>
    <row r="4" spans="1:13" ht="18.75" customHeight="1" thickBot="1" x14ac:dyDescent="0.25">
      <c r="A4" s="335" t="s">
        <v>67</v>
      </c>
      <c r="B4" s="335"/>
      <c r="C4" s="335"/>
      <c r="D4" s="335"/>
      <c r="E4" s="335"/>
      <c r="F4" s="335"/>
      <c r="G4" s="335"/>
      <c r="H4" s="335"/>
      <c r="I4" s="335"/>
      <c r="J4" s="335"/>
    </row>
    <row r="5" spans="1:13" ht="64.5" customHeight="1" thickTop="1" thickBot="1" x14ac:dyDescent="0.25">
      <c r="A5" s="30" t="s">
        <v>3</v>
      </c>
      <c r="B5" s="31" t="s">
        <v>30</v>
      </c>
      <c r="C5" s="31" t="s">
        <v>31</v>
      </c>
      <c r="D5" s="31" t="s">
        <v>32</v>
      </c>
      <c r="E5" s="31" t="s">
        <v>33</v>
      </c>
      <c r="F5" s="31" t="s">
        <v>34</v>
      </c>
      <c r="G5" s="31" t="s">
        <v>68</v>
      </c>
      <c r="H5" s="31" t="s">
        <v>35</v>
      </c>
      <c r="I5" s="32" t="s">
        <v>60</v>
      </c>
      <c r="J5" s="33" t="s">
        <v>36</v>
      </c>
    </row>
    <row r="6" spans="1:13" ht="19.5" customHeight="1" thickTop="1" x14ac:dyDescent="0.2">
      <c r="A6" s="34">
        <v>1</v>
      </c>
      <c r="B6" s="27" t="s">
        <v>37</v>
      </c>
      <c r="C6" s="27" t="s">
        <v>38</v>
      </c>
      <c r="D6" s="27" t="s">
        <v>54</v>
      </c>
      <c r="E6" s="38">
        <v>1000</v>
      </c>
      <c r="F6" s="38">
        <v>24</v>
      </c>
      <c r="G6" s="28" t="s">
        <v>2</v>
      </c>
      <c r="H6" s="28" t="s">
        <v>2</v>
      </c>
      <c r="I6" s="28" t="s">
        <v>2</v>
      </c>
      <c r="J6" s="29" t="s">
        <v>2</v>
      </c>
    </row>
    <row r="7" spans="1:13" ht="19.5" customHeight="1" x14ac:dyDescent="0.2">
      <c r="A7" s="35">
        <v>2</v>
      </c>
      <c r="B7" s="3" t="s">
        <v>39</v>
      </c>
      <c r="C7" s="3" t="s">
        <v>40</v>
      </c>
      <c r="D7" s="3" t="s">
        <v>55</v>
      </c>
      <c r="E7" s="25">
        <v>1000</v>
      </c>
      <c r="F7" s="25">
        <v>30</v>
      </c>
      <c r="G7" s="4"/>
      <c r="H7" s="4"/>
      <c r="I7" s="3"/>
      <c r="J7" s="24"/>
    </row>
    <row r="8" spans="1:13" ht="19.5" customHeight="1" x14ac:dyDescent="0.2">
      <c r="A8" s="35">
        <v>3</v>
      </c>
      <c r="B8" s="3" t="s">
        <v>41</v>
      </c>
      <c r="C8" s="3" t="s">
        <v>42</v>
      </c>
      <c r="D8" s="3" t="s">
        <v>56</v>
      </c>
      <c r="E8" s="25">
        <v>3000</v>
      </c>
      <c r="F8" s="25">
        <v>25</v>
      </c>
      <c r="G8" s="4"/>
      <c r="H8" s="4"/>
      <c r="I8" s="3"/>
      <c r="J8" s="24"/>
    </row>
    <row r="9" spans="1:13" ht="19.5" customHeight="1" x14ac:dyDescent="0.2">
      <c r="A9" s="35">
        <v>4</v>
      </c>
      <c r="B9" s="3" t="s">
        <v>43</v>
      </c>
      <c r="C9" s="3" t="s">
        <v>44</v>
      </c>
      <c r="D9" s="3" t="s">
        <v>57</v>
      </c>
      <c r="E9" s="25">
        <v>5000</v>
      </c>
      <c r="F9" s="25">
        <v>28</v>
      </c>
      <c r="G9" s="4"/>
      <c r="H9" s="4"/>
      <c r="I9" s="3"/>
      <c r="J9" s="24"/>
    </row>
    <row r="10" spans="1:13" ht="19.5" customHeight="1" x14ac:dyDescent="0.2">
      <c r="A10" s="35">
        <v>5</v>
      </c>
      <c r="B10" s="3" t="s">
        <v>45</v>
      </c>
      <c r="C10" s="3" t="s">
        <v>46</v>
      </c>
      <c r="D10" s="3" t="s">
        <v>58</v>
      </c>
      <c r="E10" s="25">
        <v>4000</v>
      </c>
      <c r="F10" s="25">
        <v>26</v>
      </c>
      <c r="G10" s="4"/>
      <c r="H10" s="4"/>
      <c r="I10" s="3"/>
      <c r="J10" s="24"/>
    </row>
    <row r="11" spans="1:13" ht="19.5" customHeight="1" x14ac:dyDescent="0.2">
      <c r="A11" s="35">
        <v>6</v>
      </c>
      <c r="B11" s="3" t="s">
        <v>47</v>
      </c>
      <c r="C11" s="3" t="s">
        <v>48</v>
      </c>
      <c r="D11" s="3" t="s">
        <v>56</v>
      </c>
      <c r="E11" s="25">
        <v>2000</v>
      </c>
      <c r="F11" s="25">
        <v>29</v>
      </c>
      <c r="G11" s="4"/>
      <c r="H11" s="4"/>
      <c r="I11" s="3"/>
      <c r="J11" s="24"/>
    </row>
    <row r="12" spans="1:13" ht="19.5" customHeight="1" x14ac:dyDescent="0.2">
      <c r="A12" s="35">
        <v>7</v>
      </c>
      <c r="B12" s="3" t="s">
        <v>49</v>
      </c>
      <c r="C12" s="3" t="s">
        <v>50</v>
      </c>
      <c r="D12" s="3" t="s">
        <v>59</v>
      </c>
      <c r="E12" s="25">
        <v>1000</v>
      </c>
      <c r="F12" s="25">
        <v>30</v>
      </c>
      <c r="G12" s="4"/>
      <c r="H12" s="4"/>
      <c r="I12" s="3"/>
      <c r="J12" s="24"/>
    </row>
    <row r="13" spans="1:13" ht="19.5" customHeight="1" x14ac:dyDescent="0.2">
      <c r="A13" s="35">
        <v>8</v>
      </c>
      <c r="B13" s="3" t="s">
        <v>43</v>
      </c>
      <c r="C13" s="37" t="s">
        <v>51</v>
      </c>
      <c r="D13" s="25" t="s">
        <v>56</v>
      </c>
      <c r="E13" s="25">
        <v>3000</v>
      </c>
      <c r="F13" s="25">
        <v>30</v>
      </c>
      <c r="G13" s="4"/>
      <c r="H13" s="4"/>
      <c r="I13" s="3"/>
      <c r="J13" s="24"/>
    </row>
    <row r="14" spans="1:13" ht="15.75" thickBot="1" x14ac:dyDescent="0.25">
      <c r="A14" s="36">
        <v>9</v>
      </c>
      <c r="B14" s="7" t="s">
        <v>52</v>
      </c>
      <c r="C14" s="7" t="s">
        <v>53</v>
      </c>
      <c r="D14" s="7" t="s">
        <v>54</v>
      </c>
      <c r="E14" s="39">
        <v>1000</v>
      </c>
      <c r="F14" s="39">
        <v>26</v>
      </c>
      <c r="G14" s="7"/>
      <c r="H14" s="7"/>
      <c r="I14" s="7"/>
      <c r="J14" s="26"/>
    </row>
    <row r="15" spans="1:13" ht="15.75" thickTop="1" x14ac:dyDescent="0.2">
      <c r="A15" s="22"/>
      <c r="D15" s="336" t="s">
        <v>18</v>
      </c>
      <c r="E15" s="337"/>
      <c r="F15" s="338"/>
      <c r="G15" s="40" t="s">
        <v>2</v>
      </c>
      <c r="H15" s="40" t="s">
        <v>2</v>
      </c>
      <c r="I15" s="40" t="s">
        <v>2</v>
      </c>
      <c r="J15" s="41" t="s">
        <v>2</v>
      </c>
    </row>
    <row r="16" spans="1:13" x14ac:dyDescent="0.2">
      <c r="A16" s="22"/>
      <c r="D16" s="339" t="s">
        <v>61</v>
      </c>
      <c r="E16" s="340"/>
      <c r="F16" s="341"/>
      <c r="G16" s="4" t="s">
        <v>2</v>
      </c>
      <c r="H16" s="4" t="s">
        <v>2</v>
      </c>
      <c r="I16" s="4" t="s">
        <v>2</v>
      </c>
      <c r="J16" s="5" t="s">
        <v>2</v>
      </c>
    </row>
    <row r="17" spans="1:10" x14ac:dyDescent="0.2">
      <c r="A17" s="22"/>
      <c r="D17" s="339" t="s">
        <v>62</v>
      </c>
      <c r="E17" s="340"/>
      <c r="F17" s="341"/>
      <c r="G17" s="4" t="s">
        <v>2</v>
      </c>
      <c r="H17" s="4" t="s">
        <v>2</v>
      </c>
      <c r="I17" s="4" t="s">
        <v>2</v>
      </c>
      <c r="J17" s="5" t="s">
        <v>2</v>
      </c>
    </row>
    <row r="18" spans="1:10" ht="15.75" thickBot="1" x14ac:dyDescent="0.25">
      <c r="A18" s="22"/>
      <c r="D18" s="342" t="s">
        <v>63</v>
      </c>
      <c r="E18" s="343"/>
      <c r="F18" s="333"/>
      <c r="G18" s="8" t="s">
        <v>2</v>
      </c>
      <c r="H18" s="8" t="s">
        <v>2</v>
      </c>
      <c r="I18" s="8" t="s">
        <v>2</v>
      </c>
      <c r="J18" s="9" t="s">
        <v>2</v>
      </c>
    </row>
    <row r="19" spans="1:10" ht="16.5" thickTop="1" x14ac:dyDescent="0.25">
      <c r="A19" s="16" t="s">
        <v>20</v>
      </c>
    </row>
    <row r="20" spans="1:10" ht="21.75" customHeight="1" x14ac:dyDescent="0.2">
      <c r="A20" s="1" t="s">
        <v>21</v>
      </c>
    </row>
    <row r="21" spans="1:10" ht="93" customHeight="1" x14ac:dyDescent="0.2">
      <c r="A21" s="334" t="s">
        <v>66</v>
      </c>
      <c r="B21" s="334"/>
      <c r="C21" s="334"/>
      <c r="D21" s="334"/>
      <c r="E21" s="334"/>
      <c r="F21" s="334"/>
      <c r="G21" s="334"/>
      <c r="H21" s="334"/>
      <c r="I21" s="334"/>
    </row>
    <row r="22" spans="1:10" ht="18.75" customHeight="1" x14ac:dyDescent="0.2">
      <c r="A22" s="1" t="s">
        <v>64</v>
      </c>
    </row>
    <row r="23" spans="1:10" ht="93.75" customHeight="1" x14ac:dyDescent="0.2">
      <c r="A23" s="334" t="s">
        <v>65</v>
      </c>
      <c r="B23" s="334"/>
      <c r="C23" s="334"/>
      <c r="D23" s="334"/>
      <c r="E23" s="334"/>
      <c r="F23" s="334"/>
      <c r="G23" s="334"/>
      <c r="H23" s="334"/>
      <c r="I23" s="334"/>
    </row>
    <row r="24" spans="1:10" ht="19.5" customHeight="1" x14ac:dyDescent="0.2">
      <c r="A24" s="1" t="s">
        <v>113</v>
      </c>
    </row>
    <row r="25" spans="1:10" ht="20.25" customHeight="1" x14ac:dyDescent="0.2">
      <c r="A25" s="1" t="s">
        <v>69</v>
      </c>
    </row>
    <row r="26" spans="1:10" ht="23.25" customHeight="1" x14ac:dyDescent="0.25">
      <c r="A26" s="1" t="s">
        <v>589</v>
      </c>
    </row>
    <row r="27" spans="1:10" ht="18.75" customHeight="1" x14ac:dyDescent="0.2"/>
    <row r="28" spans="1:10" ht="18.75" customHeight="1" x14ac:dyDescent="0.2"/>
  </sheetData>
  <mergeCells count="8">
    <mergeCell ref="A21:I21"/>
    <mergeCell ref="A23:I23"/>
    <mergeCell ref="A3:J3"/>
    <mergeCell ref="A4:J4"/>
    <mergeCell ref="D15:F15"/>
    <mergeCell ref="D16:F16"/>
    <mergeCell ref="D17:F17"/>
    <mergeCell ref="D18:F18"/>
  </mergeCells>
  <phoneticPr fontId="1" type="noConversion"/>
  <pageMargins left="0.75" right="0.75" top="0.5" bottom="0.5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opLeftCell="A7" workbookViewId="0">
      <selection activeCell="D12" sqref="D12"/>
    </sheetView>
  </sheetViews>
  <sheetFormatPr defaultRowHeight="15" x14ac:dyDescent="0.2"/>
  <cols>
    <col min="1" max="1" width="8.7109375" style="1" customWidth="1"/>
    <col min="2" max="2" width="21" style="1" customWidth="1"/>
    <col min="3" max="3" width="10.28515625" style="1" customWidth="1"/>
    <col min="4" max="4" width="12.5703125" style="1" customWidth="1"/>
    <col min="5" max="5" width="10.42578125" style="1" customWidth="1"/>
    <col min="6" max="6" width="9.7109375" style="1" customWidth="1"/>
    <col min="7" max="7" width="11.5703125" style="1" customWidth="1"/>
    <col min="8" max="16384" width="9.140625" style="1"/>
  </cols>
  <sheetData>
    <row r="1" spans="1:16" ht="15.75" x14ac:dyDescent="0.25">
      <c r="A1" s="159" t="s">
        <v>70</v>
      </c>
      <c r="B1" s="161"/>
      <c r="C1" s="161"/>
      <c r="D1" s="161"/>
      <c r="E1" s="161"/>
      <c r="F1" s="161"/>
      <c r="G1" s="23"/>
      <c r="H1" s="23"/>
      <c r="I1" s="23"/>
      <c r="J1" s="23"/>
      <c r="K1" s="23"/>
      <c r="L1" s="23"/>
      <c r="M1" s="23"/>
      <c r="N1" s="22"/>
      <c r="O1" s="22"/>
      <c r="P1" s="22"/>
    </row>
    <row r="2" spans="1:16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6" ht="20.25" customHeight="1" x14ac:dyDescent="0.2">
      <c r="A3" s="1" t="s">
        <v>19</v>
      </c>
    </row>
    <row r="4" spans="1:16" ht="30.75" customHeight="1" x14ac:dyDescent="0.3">
      <c r="A4" s="331" t="s">
        <v>27</v>
      </c>
      <c r="B4" s="331"/>
      <c r="C4" s="331"/>
      <c r="D4" s="331"/>
      <c r="E4" s="331"/>
      <c r="F4" s="331"/>
      <c r="G4" s="43"/>
      <c r="H4" s="43"/>
    </row>
    <row r="5" spans="1:16" ht="22.5" customHeight="1" thickBot="1" x14ac:dyDescent="0.25">
      <c r="D5" s="17"/>
      <c r="E5" s="10"/>
    </row>
    <row r="6" spans="1:16" ht="67.5" customHeight="1" thickTop="1" x14ac:dyDescent="0.2">
      <c r="A6" s="18" t="s">
        <v>71</v>
      </c>
      <c r="B6" s="19" t="s">
        <v>72</v>
      </c>
      <c r="C6" s="19" t="s">
        <v>73</v>
      </c>
      <c r="D6" s="19" t="s">
        <v>74</v>
      </c>
      <c r="E6" s="19" t="s">
        <v>75</v>
      </c>
      <c r="F6" s="20" t="s">
        <v>76</v>
      </c>
      <c r="G6" s="21"/>
      <c r="H6" s="21"/>
    </row>
    <row r="7" spans="1:16" ht="19.5" customHeight="1" x14ac:dyDescent="0.2">
      <c r="A7" s="44" t="s">
        <v>77</v>
      </c>
      <c r="B7" s="45" t="s">
        <v>85</v>
      </c>
      <c r="C7" s="45">
        <v>12</v>
      </c>
      <c r="D7" s="45">
        <v>4000000</v>
      </c>
      <c r="E7" s="46" t="s">
        <v>2</v>
      </c>
      <c r="F7" s="47" t="s">
        <v>2</v>
      </c>
      <c r="G7" s="42"/>
      <c r="H7" s="42"/>
    </row>
    <row r="8" spans="1:16" ht="19.5" customHeight="1" x14ac:dyDescent="0.2">
      <c r="A8" s="44" t="s">
        <v>78</v>
      </c>
      <c r="B8" s="45" t="s">
        <v>86</v>
      </c>
      <c r="C8" s="45">
        <v>4</v>
      </c>
      <c r="D8" s="45">
        <v>2500000</v>
      </c>
      <c r="E8" s="46"/>
      <c r="F8" s="47"/>
      <c r="G8" s="42"/>
      <c r="H8" s="42"/>
    </row>
    <row r="9" spans="1:16" ht="19.5" customHeight="1" x14ac:dyDescent="0.2">
      <c r="A9" s="44" t="s">
        <v>79</v>
      </c>
      <c r="B9" s="45" t="s">
        <v>87</v>
      </c>
      <c r="C9" s="45">
        <v>5</v>
      </c>
      <c r="D9" s="45">
        <v>3000000</v>
      </c>
      <c r="E9" s="46"/>
      <c r="F9" s="47"/>
      <c r="G9" s="42"/>
      <c r="H9" s="42"/>
    </row>
    <row r="10" spans="1:16" ht="19.5" customHeight="1" x14ac:dyDescent="0.2">
      <c r="A10" s="44" t="s">
        <v>80</v>
      </c>
      <c r="B10" s="45" t="s">
        <v>88</v>
      </c>
      <c r="C10" s="45">
        <v>8</v>
      </c>
      <c r="D10" s="45">
        <v>1500000</v>
      </c>
      <c r="E10" s="46"/>
      <c r="F10" s="47"/>
      <c r="G10" s="42"/>
      <c r="H10" s="42"/>
    </row>
    <row r="11" spans="1:16" ht="19.5" customHeight="1" x14ac:dyDescent="0.2">
      <c r="A11" s="44" t="s">
        <v>81</v>
      </c>
      <c r="B11" s="45" t="s">
        <v>89</v>
      </c>
      <c r="C11" s="45">
        <v>9</v>
      </c>
      <c r="D11" s="45">
        <v>5000000</v>
      </c>
      <c r="E11" s="46"/>
      <c r="F11" s="47"/>
      <c r="G11" s="42"/>
      <c r="H11" s="42"/>
    </row>
    <row r="12" spans="1:16" ht="19.5" customHeight="1" x14ac:dyDescent="0.2">
      <c r="A12" s="44" t="s">
        <v>82</v>
      </c>
      <c r="B12" s="45" t="s">
        <v>90</v>
      </c>
      <c r="C12" s="45">
        <v>1</v>
      </c>
      <c r="D12" s="45">
        <v>4500000</v>
      </c>
      <c r="E12" s="46"/>
      <c r="F12" s="47"/>
      <c r="G12" s="42"/>
      <c r="H12" s="42"/>
    </row>
    <row r="13" spans="1:16" ht="19.5" customHeight="1" x14ac:dyDescent="0.2">
      <c r="A13" s="44" t="s">
        <v>83</v>
      </c>
      <c r="B13" s="45" t="s">
        <v>91</v>
      </c>
      <c r="C13" s="45">
        <v>8</v>
      </c>
      <c r="D13" s="45">
        <v>5550000</v>
      </c>
      <c r="E13" s="46"/>
      <c r="F13" s="47"/>
      <c r="G13" s="42"/>
      <c r="H13" s="42"/>
    </row>
    <row r="14" spans="1:16" ht="19.5" customHeight="1" x14ac:dyDescent="0.2">
      <c r="A14" s="44" t="s">
        <v>84</v>
      </c>
      <c r="B14" s="45" t="s">
        <v>92</v>
      </c>
      <c r="C14" s="48">
        <v>12</v>
      </c>
      <c r="D14" s="48">
        <v>6000000</v>
      </c>
      <c r="E14" s="46"/>
      <c r="F14" s="47"/>
      <c r="G14" s="42"/>
      <c r="H14" s="42"/>
    </row>
    <row r="15" spans="1:16" ht="19.5" customHeight="1" thickBot="1" x14ac:dyDescent="0.25">
      <c r="A15" s="342" t="s">
        <v>18</v>
      </c>
      <c r="B15" s="343"/>
      <c r="C15" s="343"/>
      <c r="D15" s="333"/>
      <c r="E15" s="8" t="s">
        <v>2</v>
      </c>
      <c r="F15" s="9" t="s">
        <v>2</v>
      </c>
    </row>
    <row r="16" spans="1:16" ht="15.75" thickTop="1" x14ac:dyDescent="0.2"/>
    <row r="17" spans="1:7" ht="15.75" x14ac:dyDescent="0.25">
      <c r="A17" s="16" t="s">
        <v>20</v>
      </c>
    </row>
    <row r="18" spans="1:7" ht="26.25" customHeight="1" x14ac:dyDescent="0.2">
      <c r="A18" s="1" t="s">
        <v>93</v>
      </c>
    </row>
    <row r="19" spans="1:7" ht="96.75" customHeight="1" x14ac:dyDescent="0.2">
      <c r="A19" s="334" t="s">
        <v>94</v>
      </c>
      <c r="B19" s="334"/>
      <c r="C19" s="334"/>
      <c r="D19" s="334"/>
      <c r="E19" s="334"/>
      <c r="F19" s="334"/>
      <c r="G19" s="334"/>
    </row>
    <row r="20" spans="1:7" ht="21.75" customHeight="1" x14ac:dyDescent="0.2">
      <c r="A20" s="1" t="s">
        <v>95</v>
      </c>
    </row>
    <row r="21" spans="1:7" ht="22.5" customHeight="1" x14ac:dyDescent="0.2">
      <c r="A21" s="1" t="s">
        <v>96</v>
      </c>
    </row>
    <row r="22" spans="1:7" ht="21.75" customHeight="1" x14ac:dyDescent="0.2">
      <c r="A22" s="1" t="s">
        <v>97</v>
      </c>
    </row>
    <row r="23" spans="1:7" ht="22.5" customHeight="1" x14ac:dyDescent="0.25">
      <c r="A23" s="1" t="s">
        <v>588</v>
      </c>
    </row>
  </sheetData>
  <mergeCells count="3">
    <mergeCell ref="A19:G19"/>
    <mergeCell ref="A15:D15"/>
    <mergeCell ref="A4:F4"/>
  </mergeCells>
  <phoneticPr fontId="1" type="noConversion"/>
  <pageMargins left="1" right="0.75" top="0.5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7" workbookViewId="0">
      <selection activeCell="J4" sqref="J4"/>
    </sheetView>
  </sheetViews>
  <sheetFormatPr defaultRowHeight="15" x14ac:dyDescent="0.2"/>
  <cols>
    <col min="1" max="1" width="9.85546875" style="1" customWidth="1"/>
    <col min="2" max="2" width="19.42578125" style="1" customWidth="1"/>
    <col min="3" max="3" width="10.28515625" style="1" customWidth="1"/>
    <col min="4" max="4" width="9.85546875" style="1" bestFit="1" customWidth="1"/>
    <col min="5" max="5" width="10.42578125" style="1" customWidth="1"/>
    <col min="6" max="6" width="9.7109375" style="1" customWidth="1"/>
    <col min="7" max="7" width="11.5703125" style="1" customWidth="1"/>
    <col min="8" max="16384" width="9.140625" style="1"/>
  </cols>
  <sheetData>
    <row r="1" spans="1:16" ht="15.75" x14ac:dyDescent="0.25">
      <c r="A1" s="159" t="s">
        <v>98</v>
      </c>
      <c r="B1" s="158"/>
      <c r="C1" s="158"/>
      <c r="D1" s="158"/>
      <c r="E1" s="158"/>
      <c r="F1" s="158"/>
      <c r="G1" s="23"/>
      <c r="H1" s="23"/>
      <c r="I1" s="23"/>
      <c r="J1" s="23"/>
      <c r="K1" s="23"/>
      <c r="L1" s="23"/>
      <c r="M1" s="23"/>
      <c r="N1" s="22"/>
      <c r="O1" s="22"/>
      <c r="P1" s="22"/>
    </row>
    <row r="2" spans="1:16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6" ht="20.25" customHeight="1" x14ac:dyDescent="0.2">
      <c r="A3" s="1" t="s">
        <v>19</v>
      </c>
    </row>
    <row r="4" spans="1:16" ht="30.75" customHeight="1" x14ac:dyDescent="0.3">
      <c r="A4" s="331" t="s">
        <v>99</v>
      </c>
      <c r="B4" s="331"/>
      <c r="C4" s="331"/>
      <c r="D4" s="331"/>
      <c r="E4" s="331"/>
      <c r="F4" s="331"/>
      <c r="G4" s="43"/>
      <c r="H4" s="43"/>
    </row>
    <row r="5" spans="1:16" ht="22.5" customHeight="1" thickBot="1" x14ac:dyDescent="0.25">
      <c r="D5" s="17"/>
      <c r="E5" s="10"/>
    </row>
    <row r="6" spans="1:16" ht="53.25" customHeight="1" thickTop="1" thickBot="1" x14ac:dyDescent="0.25">
      <c r="A6" s="30" t="s">
        <v>71</v>
      </c>
      <c r="B6" s="31" t="s">
        <v>100</v>
      </c>
      <c r="C6" s="31" t="s">
        <v>101</v>
      </c>
      <c r="D6" s="31" t="s">
        <v>74</v>
      </c>
      <c r="E6" s="31" t="s">
        <v>102</v>
      </c>
      <c r="F6" s="58" t="s">
        <v>103</v>
      </c>
      <c r="G6" s="21"/>
      <c r="H6" s="21"/>
    </row>
    <row r="7" spans="1:16" ht="19.5" customHeight="1" thickTop="1" x14ac:dyDescent="0.2">
      <c r="A7" s="53" t="s">
        <v>104</v>
      </c>
      <c r="B7" s="54">
        <v>1000</v>
      </c>
      <c r="C7" s="55" t="s">
        <v>2</v>
      </c>
      <c r="D7" s="55" t="s">
        <v>2</v>
      </c>
      <c r="E7" s="56" t="s">
        <v>2</v>
      </c>
      <c r="F7" s="57" t="s">
        <v>2</v>
      </c>
      <c r="G7" s="42"/>
      <c r="H7" s="42"/>
    </row>
    <row r="8" spans="1:16" ht="19.5" customHeight="1" x14ac:dyDescent="0.2">
      <c r="A8" s="44" t="s">
        <v>105</v>
      </c>
      <c r="B8" s="45">
        <v>2500</v>
      </c>
      <c r="C8" s="45"/>
      <c r="D8" s="45"/>
      <c r="E8" s="46"/>
      <c r="F8" s="47"/>
      <c r="G8" s="42"/>
      <c r="H8" s="42"/>
    </row>
    <row r="9" spans="1:16" ht="19.5" customHeight="1" x14ac:dyDescent="0.2">
      <c r="A9" s="44" t="s">
        <v>106</v>
      </c>
      <c r="B9" s="45">
        <v>4582</v>
      </c>
      <c r="C9" s="45"/>
      <c r="D9" s="45"/>
      <c r="E9" s="46"/>
      <c r="F9" s="47"/>
      <c r="G9" s="42"/>
      <c r="H9" s="42"/>
    </row>
    <row r="10" spans="1:16" ht="19.5" customHeight="1" x14ac:dyDescent="0.2">
      <c r="A10" s="44" t="s">
        <v>107</v>
      </c>
      <c r="B10" s="45">
        <v>1400</v>
      </c>
      <c r="C10" s="45"/>
      <c r="D10" s="45"/>
      <c r="E10" s="46"/>
      <c r="F10" s="47"/>
      <c r="G10" s="42"/>
      <c r="H10" s="42"/>
    </row>
    <row r="11" spans="1:16" ht="19.5" customHeight="1" thickBot="1" x14ac:dyDescent="0.25">
      <c r="A11" s="49" t="s">
        <v>108</v>
      </c>
      <c r="B11" s="50">
        <v>1650</v>
      </c>
      <c r="C11" s="50"/>
      <c r="D11" s="50"/>
      <c r="E11" s="51"/>
      <c r="F11" s="52"/>
      <c r="G11" s="42"/>
      <c r="H11" s="42"/>
    </row>
    <row r="12" spans="1:16" ht="15.75" thickTop="1" x14ac:dyDescent="0.2"/>
    <row r="13" spans="1:16" ht="15.75" x14ac:dyDescent="0.25">
      <c r="A13" s="16" t="s">
        <v>20</v>
      </c>
    </row>
    <row r="14" spans="1:16" ht="16.5" customHeight="1" x14ac:dyDescent="0.25">
      <c r="A14" s="16"/>
    </row>
    <row r="15" spans="1:16" ht="45.75" customHeight="1" x14ac:dyDescent="0.2">
      <c r="A15" s="344" t="s">
        <v>109</v>
      </c>
      <c r="B15" s="344"/>
      <c r="C15" s="344"/>
      <c r="D15" s="344"/>
      <c r="E15" s="344"/>
      <c r="F15" s="344"/>
    </row>
    <row r="16" spans="1:16" ht="48" customHeight="1" x14ac:dyDescent="0.2">
      <c r="A16" s="344" t="s">
        <v>110</v>
      </c>
      <c r="B16" s="344"/>
      <c r="C16" s="344"/>
      <c r="D16" s="344"/>
      <c r="E16" s="344"/>
      <c r="F16" s="344"/>
    </row>
    <row r="17" spans="1:7" ht="23.25" customHeight="1" x14ac:dyDescent="0.2">
      <c r="A17" s="59" t="s">
        <v>111</v>
      </c>
    </row>
    <row r="18" spans="1:7" ht="85.5" customHeight="1" x14ac:dyDescent="0.2">
      <c r="A18" s="344" t="s">
        <v>112</v>
      </c>
      <c r="B18" s="344"/>
      <c r="C18" s="344"/>
      <c r="D18" s="344"/>
      <c r="E18" s="344"/>
      <c r="F18" s="344"/>
      <c r="G18" s="344"/>
    </row>
    <row r="19" spans="1:7" ht="22.5" customHeight="1" x14ac:dyDescent="0.25">
      <c r="A19" s="1" t="s">
        <v>587</v>
      </c>
    </row>
  </sheetData>
  <mergeCells count="4">
    <mergeCell ref="A16:F16"/>
    <mergeCell ref="A18:G18"/>
    <mergeCell ref="A4:F4"/>
    <mergeCell ref="A15:F15"/>
  </mergeCells>
  <phoneticPr fontId="1" type="noConversion"/>
  <pageMargins left="1" right="0.75" top="0.5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10" sqref="E10"/>
    </sheetView>
  </sheetViews>
  <sheetFormatPr defaultRowHeight="12.75" x14ac:dyDescent="0.2"/>
  <cols>
    <col min="1" max="1" width="7" customWidth="1"/>
    <col min="2" max="2" width="20.85546875" bestFit="1" customWidth="1"/>
    <col min="3" max="3" width="8" customWidth="1"/>
    <col min="4" max="4" width="8.28515625" customWidth="1"/>
    <col min="5" max="5" width="10.28515625" customWidth="1"/>
    <col min="6" max="6" width="8.28515625" customWidth="1"/>
    <col min="7" max="7" width="7.28515625" customWidth="1"/>
    <col min="8" max="8" width="8" customWidth="1"/>
  </cols>
  <sheetData>
    <row r="1" spans="1:8" ht="15.75" x14ac:dyDescent="0.25">
      <c r="A1" s="159" t="s">
        <v>114</v>
      </c>
      <c r="B1" s="158"/>
      <c r="C1" s="158"/>
      <c r="D1" s="158"/>
      <c r="E1" s="158"/>
      <c r="F1" s="158"/>
      <c r="G1" s="158"/>
      <c r="H1" s="158"/>
    </row>
    <row r="2" spans="1:8" ht="15" x14ac:dyDescent="0.2">
      <c r="A2" s="23"/>
      <c r="B2" s="23"/>
      <c r="C2" s="23"/>
      <c r="D2" s="23"/>
      <c r="E2" s="23"/>
      <c r="F2" s="23"/>
    </row>
    <row r="3" spans="1:8" ht="15" x14ac:dyDescent="0.2">
      <c r="A3" s="1" t="s">
        <v>19</v>
      </c>
      <c r="B3" s="1"/>
      <c r="C3" s="1"/>
      <c r="D3" s="1"/>
      <c r="E3" s="1"/>
      <c r="F3" s="1"/>
    </row>
    <row r="4" spans="1:8" ht="21" thickBot="1" x14ac:dyDescent="0.35">
      <c r="A4" s="348" t="s">
        <v>116</v>
      </c>
      <c r="B4" s="348"/>
      <c r="C4" s="348"/>
      <c r="D4" s="348"/>
      <c r="E4" s="348"/>
      <c r="F4" s="348"/>
      <c r="G4" s="348"/>
      <c r="H4" s="348"/>
    </row>
    <row r="5" spans="1:8" ht="39" customHeight="1" thickTop="1" x14ac:dyDescent="0.2">
      <c r="A5" s="349" t="s">
        <v>115</v>
      </c>
      <c r="B5" s="351" t="s">
        <v>136</v>
      </c>
      <c r="C5" s="345" t="s">
        <v>117</v>
      </c>
      <c r="D5" s="346"/>
      <c r="E5" s="353" t="s">
        <v>120</v>
      </c>
      <c r="F5" s="353" t="s">
        <v>121</v>
      </c>
      <c r="G5" s="351" t="s">
        <v>122</v>
      </c>
      <c r="H5" s="355" t="s">
        <v>123</v>
      </c>
    </row>
    <row r="6" spans="1:8" ht="15" x14ac:dyDescent="0.2">
      <c r="A6" s="350"/>
      <c r="B6" s="352"/>
      <c r="C6" s="64" t="s">
        <v>118</v>
      </c>
      <c r="D6" s="64" t="s">
        <v>119</v>
      </c>
      <c r="E6" s="354"/>
      <c r="F6" s="354"/>
      <c r="G6" s="352"/>
      <c r="H6" s="356"/>
    </row>
    <row r="7" spans="1:8" ht="15" x14ac:dyDescent="0.2">
      <c r="A7" s="66">
        <v>1</v>
      </c>
      <c r="B7" s="60" t="s">
        <v>124</v>
      </c>
      <c r="C7" s="60">
        <v>45</v>
      </c>
      <c r="D7" s="60">
        <v>75</v>
      </c>
      <c r="E7" s="64" t="s">
        <v>2</v>
      </c>
      <c r="F7" s="64" t="s">
        <v>2</v>
      </c>
      <c r="G7" s="64" t="s">
        <v>2</v>
      </c>
      <c r="H7" s="65" t="s">
        <v>2</v>
      </c>
    </row>
    <row r="8" spans="1:8" ht="15" x14ac:dyDescent="0.2">
      <c r="A8" s="66">
        <v>2</v>
      </c>
      <c r="B8" s="60" t="s">
        <v>125</v>
      </c>
      <c r="C8" s="60">
        <v>4</v>
      </c>
      <c r="D8" s="60">
        <v>4.5</v>
      </c>
      <c r="E8" s="60"/>
      <c r="F8" s="60"/>
      <c r="G8" s="60"/>
      <c r="H8" s="61"/>
    </row>
    <row r="9" spans="1:8" ht="15" x14ac:dyDescent="0.2">
      <c r="A9" s="66">
        <v>3</v>
      </c>
      <c r="B9" s="60" t="s">
        <v>126</v>
      </c>
      <c r="C9" s="60">
        <v>56</v>
      </c>
      <c r="D9" s="60">
        <v>56</v>
      </c>
      <c r="E9" s="60"/>
      <c r="F9" s="60"/>
      <c r="G9" s="60"/>
      <c r="H9" s="61"/>
    </row>
    <row r="10" spans="1:8" ht="15" x14ac:dyDescent="0.2">
      <c r="A10" s="66">
        <v>4</v>
      </c>
      <c r="B10" s="60" t="s">
        <v>127</v>
      </c>
      <c r="C10" s="60">
        <v>7.5</v>
      </c>
      <c r="D10" s="60">
        <v>6.5</v>
      </c>
      <c r="E10" s="60"/>
      <c r="F10" s="60"/>
      <c r="G10" s="60"/>
      <c r="H10" s="61"/>
    </row>
    <row r="11" spans="1:8" ht="15.75" thickBot="1" x14ac:dyDescent="0.25">
      <c r="A11" s="67">
        <v>5</v>
      </c>
      <c r="B11" s="62" t="s">
        <v>128</v>
      </c>
      <c r="C11" s="62">
        <v>89</v>
      </c>
      <c r="D11" s="62">
        <v>80</v>
      </c>
      <c r="E11" s="62"/>
      <c r="F11" s="62"/>
      <c r="G11" s="62"/>
      <c r="H11" s="63"/>
    </row>
    <row r="12" spans="1:8" ht="15.75" thickTop="1" x14ac:dyDescent="0.2">
      <c r="A12" s="347" t="s">
        <v>135</v>
      </c>
      <c r="B12" s="347"/>
    </row>
    <row r="13" spans="1:8" ht="15" x14ac:dyDescent="0.2">
      <c r="A13" s="4" t="s">
        <v>129</v>
      </c>
      <c r="B13" s="4" t="s">
        <v>130</v>
      </c>
    </row>
    <row r="14" spans="1:8" ht="15" x14ac:dyDescent="0.2">
      <c r="A14" s="3">
        <v>0</v>
      </c>
      <c r="B14" s="3" t="s">
        <v>131</v>
      </c>
    </row>
    <row r="15" spans="1:8" ht="15" x14ac:dyDescent="0.2">
      <c r="A15" s="3">
        <v>5</v>
      </c>
      <c r="B15" s="3" t="s">
        <v>132</v>
      </c>
    </row>
    <row r="16" spans="1:8" ht="15" x14ac:dyDescent="0.2">
      <c r="A16" s="3">
        <v>8</v>
      </c>
      <c r="B16" s="3" t="s">
        <v>133</v>
      </c>
    </row>
    <row r="17" spans="1:2" ht="15" x14ac:dyDescent="0.2">
      <c r="A17" s="3">
        <v>10</v>
      </c>
      <c r="B17" s="3" t="s">
        <v>134</v>
      </c>
    </row>
    <row r="19" spans="1:2" ht="15.75" x14ac:dyDescent="0.25">
      <c r="A19" s="16" t="s">
        <v>20</v>
      </c>
    </row>
    <row r="20" spans="1:2" ht="18" customHeight="1" x14ac:dyDescent="0.2">
      <c r="A20" s="1" t="s">
        <v>773</v>
      </c>
      <c r="B20" s="1"/>
    </row>
    <row r="21" spans="1:2" ht="18.75" customHeight="1" x14ac:dyDescent="0.2">
      <c r="A21" s="1" t="s">
        <v>774</v>
      </c>
      <c r="B21" s="1"/>
    </row>
    <row r="22" spans="1:2" ht="18.75" customHeight="1" x14ac:dyDescent="0.2">
      <c r="A22" s="1" t="s">
        <v>775</v>
      </c>
      <c r="B22" s="1"/>
    </row>
    <row r="23" spans="1:2" ht="18.75" customHeight="1" x14ac:dyDescent="0.2">
      <c r="A23" s="1" t="s">
        <v>776</v>
      </c>
      <c r="B23" s="1"/>
    </row>
    <row r="24" spans="1:2" ht="19.5" customHeight="1" x14ac:dyDescent="0.25">
      <c r="A24" s="1" t="s">
        <v>586</v>
      </c>
      <c r="B24" s="1"/>
    </row>
  </sheetData>
  <mergeCells count="9">
    <mergeCell ref="C5:D5"/>
    <mergeCell ref="A12:B12"/>
    <mergeCell ref="A4:H4"/>
    <mergeCell ref="A5:A6"/>
    <mergeCell ref="B5:B6"/>
    <mergeCell ref="E5:E6"/>
    <mergeCell ref="F5:F6"/>
    <mergeCell ref="G5:G6"/>
    <mergeCell ref="H5:H6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F10" sqref="F10"/>
    </sheetView>
  </sheetViews>
  <sheetFormatPr defaultRowHeight="15" x14ac:dyDescent="0.2"/>
  <cols>
    <col min="1" max="1" width="16.5703125" style="59" customWidth="1"/>
    <col min="2" max="2" width="10.42578125" style="59" customWidth="1"/>
    <col min="3" max="3" width="9.85546875" style="59" customWidth="1"/>
    <col min="4" max="4" width="11.7109375" style="59" customWidth="1"/>
    <col min="5" max="5" width="7.5703125" style="59" customWidth="1"/>
    <col min="6" max="6" width="8.28515625" style="59" customWidth="1"/>
    <col min="7" max="7" width="11" style="59" customWidth="1"/>
    <col min="8" max="8" width="8.42578125" style="59" customWidth="1"/>
    <col min="9" max="16384" width="9.140625" style="59"/>
  </cols>
  <sheetData>
    <row r="1" spans="1:8" ht="15.75" x14ac:dyDescent="0.25">
      <c r="A1" s="157" t="s">
        <v>137</v>
      </c>
      <c r="B1" s="127"/>
      <c r="C1" s="127"/>
      <c r="D1" s="127"/>
      <c r="E1" s="127"/>
      <c r="F1" s="127"/>
      <c r="G1" s="127"/>
      <c r="H1" s="127"/>
    </row>
    <row r="2" spans="1:8" ht="15.75" x14ac:dyDescent="0.25">
      <c r="A2" s="127"/>
      <c r="B2" s="127"/>
      <c r="C2" s="127"/>
      <c r="D2" s="127"/>
      <c r="E2" s="127"/>
      <c r="F2" s="127"/>
      <c r="G2" s="127"/>
      <c r="H2" s="127"/>
    </row>
    <row r="3" spans="1:8" ht="25.5" customHeight="1" thickBot="1" x14ac:dyDescent="0.25">
      <c r="A3" s="357" t="s">
        <v>252</v>
      </c>
      <c r="B3" s="357"/>
      <c r="C3" s="357"/>
      <c r="D3" s="357"/>
      <c r="E3" s="357"/>
      <c r="F3" s="357"/>
      <c r="G3" s="357"/>
      <c r="H3" s="357"/>
    </row>
    <row r="4" spans="1:8" ht="48" thickTop="1" x14ac:dyDescent="0.2">
      <c r="A4" s="128" t="s">
        <v>253</v>
      </c>
      <c r="B4" s="129" t="s">
        <v>254</v>
      </c>
      <c r="C4" s="129" t="s">
        <v>73</v>
      </c>
      <c r="D4" s="130" t="s">
        <v>255</v>
      </c>
      <c r="E4" s="129" t="s">
        <v>256</v>
      </c>
      <c r="F4" s="129" t="s">
        <v>103</v>
      </c>
      <c r="G4" s="129" t="s">
        <v>257</v>
      </c>
      <c r="H4" s="131" t="s">
        <v>102</v>
      </c>
    </row>
    <row r="5" spans="1:8" x14ac:dyDescent="0.2">
      <c r="A5" s="280" t="s">
        <v>258</v>
      </c>
      <c r="B5" s="64" t="s">
        <v>182</v>
      </c>
      <c r="C5" s="64">
        <v>25</v>
      </c>
      <c r="D5" s="60">
        <v>400000</v>
      </c>
      <c r="E5" s="64" t="s">
        <v>2</v>
      </c>
      <c r="F5" s="64" t="s">
        <v>2</v>
      </c>
      <c r="G5" s="64" t="s">
        <v>2</v>
      </c>
      <c r="H5" s="65" t="s">
        <v>2</v>
      </c>
    </row>
    <row r="6" spans="1:8" x14ac:dyDescent="0.2">
      <c r="A6" s="280" t="s">
        <v>259</v>
      </c>
      <c r="B6" s="64" t="s">
        <v>183</v>
      </c>
      <c r="C6" s="64">
        <v>45</v>
      </c>
      <c r="D6" s="60">
        <v>700000</v>
      </c>
      <c r="E6" s="60"/>
      <c r="F6" s="60"/>
      <c r="G6" s="60"/>
      <c r="H6" s="61"/>
    </row>
    <row r="7" spans="1:8" x14ac:dyDescent="0.2">
      <c r="A7" s="280" t="s">
        <v>16</v>
      </c>
      <c r="B7" s="64" t="s">
        <v>182</v>
      </c>
      <c r="C7" s="64">
        <v>80</v>
      </c>
      <c r="D7" s="60">
        <v>5000000</v>
      </c>
      <c r="E7" s="60"/>
      <c r="F7" s="60"/>
      <c r="G7" s="60"/>
      <c r="H7" s="61"/>
    </row>
    <row r="8" spans="1:8" x14ac:dyDescent="0.2">
      <c r="A8" s="280" t="s">
        <v>260</v>
      </c>
      <c r="B8" s="64" t="s">
        <v>261</v>
      </c>
      <c r="C8" s="64">
        <v>75</v>
      </c>
      <c r="D8" s="60">
        <v>5500000</v>
      </c>
      <c r="E8" s="60"/>
      <c r="F8" s="60"/>
      <c r="G8" s="60"/>
      <c r="H8" s="61"/>
    </row>
    <row r="9" spans="1:8" x14ac:dyDescent="0.2">
      <c r="A9" s="280" t="s">
        <v>262</v>
      </c>
      <c r="B9" s="64" t="s">
        <v>183</v>
      </c>
      <c r="C9" s="64">
        <v>64</v>
      </c>
      <c r="D9" s="60">
        <v>7000000</v>
      </c>
      <c r="E9" s="60"/>
      <c r="F9" s="60"/>
      <c r="G9" s="60"/>
      <c r="H9" s="61"/>
    </row>
    <row r="10" spans="1:8" x14ac:dyDescent="0.2">
      <c r="A10" s="280" t="s">
        <v>263</v>
      </c>
      <c r="B10" s="64" t="s">
        <v>184</v>
      </c>
      <c r="C10" s="64">
        <v>55</v>
      </c>
      <c r="D10" s="60">
        <v>8000000</v>
      </c>
      <c r="E10" s="60"/>
      <c r="F10" s="60"/>
      <c r="G10" s="60"/>
      <c r="H10" s="61"/>
    </row>
    <row r="11" spans="1:8" x14ac:dyDescent="0.2">
      <c r="A11" s="280" t="s">
        <v>264</v>
      </c>
      <c r="B11" s="64" t="s">
        <v>182</v>
      </c>
      <c r="C11" s="64">
        <v>90</v>
      </c>
      <c r="D11" s="60">
        <v>300000</v>
      </c>
      <c r="E11" s="60"/>
      <c r="F11" s="60"/>
      <c r="G11" s="60"/>
      <c r="H11" s="61"/>
    </row>
    <row r="12" spans="1:8" ht="15.75" thickBot="1" x14ac:dyDescent="0.25">
      <c r="A12" s="358" t="s">
        <v>18</v>
      </c>
      <c r="B12" s="359"/>
      <c r="C12" s="281" t="s">
        <v>2</v>
      </c>
      <c r="D12" s="282"/>
      <c r="E12" s="282" t="s">
        <v>2</v>
      </c>
      <c r="F12" s="62"/>
      <c r="G12" s="62"/>
      <c r="H12" s="63"/>
    </row>
    <row r="13" spans="1:8" ht="15.75" thickTop="1" x14ac:dyDescent="0.2"/>
    <row r="14" spans="1:8" ht="15.75" x14ac:dyDescent="0.25">
      <c r="A14" s="16" t="s">
        <v>265</v>
      </c>
    </row>
    <row r="15" spans="1:8" ht="19.5" customHeight="1" x14ac:dyDescent="0.2">
      <c r="A15" s="59" t="s">
        <v>266</v>
      </c>
    </row>
    <row r="16" spans="1:8" ht="18.75" customHeight="1" x14ac:dyDescent="0.2">
      <c r="A16" s="59" t="s">
        <v>267</v>
      </c>
    </row>
    <row r="17" spans="1:1" ht="18.75" customHeight="1" x14ac:dyDescent="0.2">
      <c r="A17" s="59" t="s">
        <v>268</v>
      </c>
    </row>
    <row r="18" spans="1:1" ht="18" customHeight="1" x14ac:dyDescent="0.2">
      <c r="A18" s="59" t="s">
        <v>269</v>
      </c>
    </row>
    <row r="19" spans="1:1" ht="18.75" customHeight="1" x14ac:dyDescent="0.2">
      <c r="A19" s="59" t="s">
        <v>270</v>
      </c>
    </row>
    <row r="20" spans="1:1" ht="17.25" customHeight="1" x14ac:dyDescent="0.2">
      <c r="A20" s="59" t="s">
        <v>271</v>
      </c>
    </row>
    <row r="21" spans="1:1" ht="16.5" customHeight="1" x14ac:dyDescent="0.2">
      <c r="A21" s="59" t="s">
        <v>272</v>
      </c>
    </row>
    <row r="22" spans="1:1" ht="16.5" customHeight="1" x14ac:dyDescent="0.2">
      <c r="A22" s="59" t="s">
        <v>273</v>
      </c>
    </row>
    <row r="23" spans="1:1" ht="21.75" customHeight="1" x14ac:dyDescent="0.2">
      <c r="A23" s="59" t="s">
        <v>274</v>
      </c>
    </row>
    <row r="24" spans="1:1" ht="21" customHeight="1" x14ac:dyDescent="0.2">
      <c r="A24" s="59" t="s">
        <v>275</v>
      </c>
    </row>
    <row r="25" spans="1:1" ht="18" customHeight="1" x14ac:dyDescent="0.2">
      <c r="A25" s="59" t="s">
        <v>276</v>
      </c>
    </row>
    <row r="26" spans="1:1" ht="18.75" customHeight="1" x14ac:dyDescent="0.2">
      <c r="A26" s="59" t="s">
        <v>277</v>
      </c>
    </row>
    <row r="27" spans="1:1" ht="19.5" customHeight="1" x14ac:dyDescent="0.2">
      <c r="A27" s="59" t="s">
        <v>278</v>
      </c>
    </row>
    <row r="28" spans="1:1" ht="19.5" customHeight="1" x14ac:dyDescent="0.25">
      <c r="A28" s="59" t="s">
        <v>849</v>
      </c>
    </row>
  </sheetData>
  <mergeCells count="2">
    <mergeCell ref="A3:H3"/>
    <mergeCell ref="A12:B12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A26" sqref="A26"/>
    </sheetView>
  </sheetViews>
  <sheetFormatPr defaultRowHeight="12.75" x14ac:dyDescent="0.2"/>
  <sheetData>
    <row r="1" spans="1:7" ht="15.75" x14ac:dyDescent="0.25">
      <c r="A1" s="157" t="s">
        <v>162</v>
      </c>
      <c r="B1" s="150"/>
      <c r="C1" s="150"/>
      <c r="D1" s="150"/>
      <c r="E1" s="150"/>
      <c r="F1" s="150"/>
      <c r="G1" s="150"/>
    </row>
    <row r="3" spans="1:7" ht="20.25" x14ac:dyDescent="0.3">
      <c r="A3" s="360" t="s">
        <v>279</v>
      </c>
      <c r="B3" s="360"/>
      <c r="C3" s="360"/>
      <c r="D3" s="360"/>
      <c r="E3" s="360"/>
      <c r="F3" s="360"/>
      <c r="G3" s="360"/>
    </row>
    <row r="4" spans="1:7" ht="15.75" thickBot="1" x14ac:dyDescent="0.25">
      <c r="D4" s="140" t="s">
        <v>1</v>
      </c>
      <c r="E4" s="141" t="s">
        <v>2</v>
      </c>
    </row>
    <row r="5" spans="1:7" ht="39" customHeight="1" thickTop="1" x14ac:dyDescent="0.2">
      <c r="A5" s="128" t="s">
        <v>280</v>
      </c>
      <c r="B5" s="129" t="s">
        <v>281</v>
      </c>
      <c r="C5" s="129" t="s">
        <v>282</v>
      </c>
      <c r="D5" s="129" t="s">
        <v>283</v>
      </c>
      <c r="E5" s="129" t="s">
        <v>141</v>
      </c>
      <c r="F5" s="129" t="s">
        <v>284</v>
      </c>
      <c r="G5" s="131" t="s">
        <v>10</v>
      </c>
    </row>
    <row r="6" spans="1:7" ht="15" x14ac:dyDescent="0.2">
      <c r="A6" s="2" t="s">
        <v>285</v>
      </c>
      <c r="B6" s="3">
        <v>50</v>
      </c>
      <c r="C6" s="134">
        <v>90</v>
      </c>
      <c r="D6" s="133" t="s">
        <v>2</v>
      </c>
      <c r="E6" s="133" t="s">
        <v>2</v>
      </c>
      <c r="F6" s="133" t="s">
        <v>2</v>
      </c>
      <c r="G6" s="135" t="s">
        <v>2</v>
      </c>
    </row>
    <row r="7" spans="1:7" ht="15" x14ac:dyDescent="0.2">
      <c r="A7" s="2" t="s">
        <v>286</v>
      </c>
      <c r="B7" s="3">
        <v>90</v>
      </c>
      <c r="C7" s="134">
        <v>150</v>
      </c>
      <c r="D7" s="134"/>
      <c r="E7" s="134"/>
      <c r="F7" s="134"/>
      <c r="G7" s="136"/>
    </row>
    <row r="8" spans="1:7" ht="15" x14ac:dyDescent="0.2">
      <c r="A8" s="2" t="s">
        <v>287</v>
      </c>
      <c r="B8" s="3">
        <v>34</v>
      </c>
      <c r="C8" s="134">
        <v>87</v>
      </c>
      <c r="D8" s="134"/>
      <c r="E8" s="134"/>
      <c r="F8" s="134"/>
      <c r="G8" s="136"/>
    </row>
    <row r="9" spans="1:7" ht="15" x14ac:dyDescent="0.2">
      <c r="A9" s="2" t="s">
        <v>288</v>
      </c>
      <c r="B9" s="3">
        <v>150</v>
      </c>
      <c r="C9" s="134">
        <v>700</v>
      </c>
      <c r="D9" s="134"/>
      <c r="E9" s="134"/>
      <c r="F9" s="134"/>
      <c r="G9" s="136"/>
    </row>
    <row r="10" spans="1:7" ht="15" x14ac:dyDescent="0.2">
      <c r="A10" s="2" t="s">
        <v>285</v>
      </c>
      <c r="B10" s="3">
        <v>58</v>
      </c>
      <c r="C10" s="134">
        <v>400</v>
      </c>
      <c r="D10" s="134"/>
      <c r="E10" s="134"/>
      <c r="F10" s="134"/>
      <c r="G10" s="136"/>
    </row>
    <row r="11" spans="1:7" ht="15.75" thickBot="1" x14ac:dyDescent="0.25">
      <c r="A11" s="6" t="s">
        <v>287</v>
      </c>
      <c r="B11" s="7">
        <v>400</v>
      </c>
      <c r="C11" s="138">
        <v>1500</v>
      </c>
      <c r="D11" s="138"/>
      <c r="E11" s="138"/>
      <c r="F11" s="138"/>
      <c r="G11" s="139"/>
    </row>
    <row r="12" spans="1:7" ht="15.75" thickTop="1" x14ac:dyDescent="0.2">
      <c r="A12" s="1"/>
      <c r="B12" s="1"/>
    </row>
    <row r="13" spans="1:7" ht="15.75" x14ac:dyDescent="0.25">
      <c r="A13" s="68" t="s">
        <v>265</v>
      </c>
      <c r="B13" s="1"/>
    </row>
    <row r="14" spans="1:7" ht="15" x14ac:dyDescent="0.2">
      <c r="A14" s="1" t="s">
        <v>771</v>
      </c>
      <c r="B14" s="1"/>
    </row>
    <row r="15" spans="1:7" ht="20.25" customHeight="1" x14ac:dyDescent="0.2">
      <c r="A15" s="1" t="s">
        <v>289</v>
      </c>
      <c r="B15" s="1"/>
    </row>
    <row r="16" spans="1:7" ht="15" x14ac:dyDescent="0.2">
      <c r="B16" s="69" t="s">
        <v>290</v>
      </c>
    </row>
    <row r="17" spans="1:2" ht="15" x14ac:dyDescent="0.2">
      <c r="B17" s="69" t="s">
        <v>291</v>
      </c>
    </row>
    <row r="18" spans="1:2" ht="15" x14ac:dyDescent="0.2">
      <c r="B18" s="69" t="s">
        <v>292</v>
      </c>
    </row>
    <row r="19" spans="1:2" ht="15" x14ac:dyDescent="0.2">
      <c r="B19" s="69" t="s">
        <v>293</v>
      </c>
    </row>
    <row r="20" spans="1:2" ht="22.5" customHeight="1" x14ac:dyDescent="0.2">
      <c r="A20" s="1" t="s">
        <v>770</v>
      </c>
      <c r="B20" s="1"/>
    </row>
    <row r="21" spans="1:2" ht="22.5" customHeight="1" x14ac:dyDescent="0.2">
      <c r="A21" s="1" t="s">
        <v>294</v>
      </c>
      <c r="B21" s="1"/>
    </row>
    <row r="22" spans="1:2" ht="15" x14ac:dyDescent="0.2">
      <c r="B22" s="69" t="s">
        <v>476</v>
      </c>
    </row>
    <row r="23" spans="1:2" ht="15" x14ac:dyDescent="0.2">
      <c r="B23" s="69" t="s">
        <v>477</v>
      </c>
    </row>
    <row r="24" spans="1:2" ht="15" x14ac:dyDescent="0.2">
      <c r="B24" s="69" t="s">
        <v>478</v>
      </c>
    </row>
    <row r="25" spans="1:2" ht="20.25" customHeight="1" x14ac:dyDescent="0.2">
      <c r="A25" s="1" t="s">
        <v>772</v>
      </c>
      <c r="B25" s="1"/>
    </row>
    <row r="26" spans="1:2" ht="21.75" customHeight="1" x14ac:dyDescent="0.2">
      <c r="A26" s="1" t="s">
        <v>295</v>
      </c>
      <c r="B26" s="1"/>
    </row>
    <row r="27" spans="1:2" ht="22.5" customHeight="1" x14ac:dyDescent="0.2">
      <c r="A27" s="1" t="s">
        <v>296</v>
      </c>
      <c r="B27" s="1"/>
    </row>
    <row r="28" spans="1:2" ht="22.5" customHeight="1" x14ac:dyDescent="0.25">
      <c r="A28" s="1" t="s">
        <v>585</v>
      </c>
      <c r="B28" s="1"/>
    </row>
  </sheetData>
  <mergeCells count="1">
    <mergeCell ref="A3:G3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B11" sqref="B11"/>
    </sheetView>
  </sheetViews>
  <sheetFormatPr defaultRowHeight="12.75" x14ac:dyDescent="0.2"/>
  <cols>
    <col min="1" max="1" width="14.5703125" customWidth="1"/>
    <col min="2" max="2" width="17.85546875" customWidth="1"/>
    <col min="3" max="3" width="11.140625" customWidth="1"/>
    <col min="4" max="5" width="12" customWidth="1"/>
    <col min="6" max="6" width="10.140625" customWidth="1"/>
  </cols>
  <sheetData>
    <row r="1" spans="1:8" ht="15.75" x14ac:dyDescent="0.25">
      <c r="A1" s="159" t="s">
        <v>198</v>
      </c>
      <c r="B1" s="23"/>
      <c r="C1" s="23"/>
      <c r="D1" s="23"/>
      <c r="E1" s="23"/>
      <c r="F1" s="23"/>
      <c r="G1" s="23"/>
      <c r="H1" s="23"/>
    </row>
    <row r="2" spans="1:8" ht="15" x14ac:dyDescent="0.2">
      <c r="A2" s="23"/>
      <c r="B2" s="23"/>
      <c r="C2" s="23"/>
      <c r="D2" s="23"/>
      <c r="E2" s="23"/>
      <c r="F2" s="23"/>
    </row>
    <row r="3" spans="1:8" ht="15" x14ac:dyDescent="0.2">
      <c r="A3" s="1" t="s">
        <v>19</v>
      </c>
      <c r="B3" s="1"/>
      <c r="C3" s="1"/>
      <c r="D3" s="1"/>
      <c r="E3" s="1"/>
      <c r="F3" s="1"/>
    </row>
    <row r="4" spans="1:8" ht="21" customHeight="1" thickBot="1" x14ac:dyDescent="0.35">
      <c r="A4" s="361" t="s">
        <v>138</v>
      </c>
      <c r="B4" s="361"/>
      <c r="C4" s="361"/>
      <c r="D4" s="361"/>
      <c r="E4" s="361"/>
      <c r="F4" s="361"/>
    </row>
    <row r="5" spans="1:8" ht="42.75" customHeight="1" thickTop="1" x14ac:dyDescent="0.2">
      <c r="A5" s="70" t="s">
        <v>147</v>
      </c>
      <c r="B5" s="71" t="s">
        <v>148</v>
      </c>
      <c r="C5" s="72" t="s">
        <v>139</v>
      </c>
      <c r="D5" s="72" t="s">
        <v>140</v>
      </c>
      <c r="E5" s="71" t="s">
        <v>145</v>
      </c>
      <c r="F5" s="73" t="s">
        <v>141</v>
      </c>
      <c r="G5" s="1"/>
    </row>
    <row r="6" spans="1:8" ht="15" x14ac:dyDescent="0.2">
      <c r="A6" s="2" t="s">
        <v>142</v>
      </c>
      <c r="B6" s="4" t="s">
        <v>2</v>
      </c>
      <c r="C6" s="3">
        <v>19</v>
      </c>
      <c r="D6" s="4" t="s">
        <v>2</v>
      </c>
      <c r="E6" s="4" t="s">
        <v>2</v>
      </c>
      <c r="F6" s="5" t="s">
        <v>2</v>
      </c>
      <c r="G6" s="1"/>
    </row>
    <row r="7" spans="1:8" ht="15" x14ac:dyDescent="0.2">
      <c r="A7" s="2" t="s">
        <v>143</v>
      </c>
      <c r="B7" s="3"/>
      <c r="C7" s="3">
        <v>5</v>
      </c>
      <c r="D7" s="3"/>
      <c r="E7" s="3"/>
      <c r="F7" s="24"/>
      <c r="G7" s="1"/>
    </row>
    <row r="8" spans="1:8" ht="15" x14ac:dyDescent="0.2">
      <c r="A8" s="256" t="s">
        <v>144</v>
      </c>
      <c r="B8" s="257"/>
      <c r="C8" s="257">
        <v>16</v>
      </c>
      <c r="D8" s="257"/>
      <c r="E8" s="257"/>
      <c r="F8" s="258"/>
      <c r="G8" s="1"/>
    </row>
    <row r="9" spans="1:8" ht="15.75" thickBot="1" x14ac:dyDescent="0.25">
      <c r="A9" s="6" t="s">
        <v>144</v>
      </c>
      <c r="B9" s="7"/>
      <c r="C9" s="7">
        <v>1</v>
      </c>
      <c r="D9" s="7"/>
      <c r="E9" s="7"/>
      <c r="F9" s="26"/>
      <c r="G9" s="1"/>
    </row>
    <row r="10" spans="1:8" ht="15.75" thickTop="1" x14ac:dyDescent="0.2">
      <c r="A10" s="1"/>
      <c r="B10" s="1"/>
      <c r="C10" s="1"/>
      <c r="D10" s="1"/>
      <c r="E10" s="1" t="s">
        <v>146</v>
      </c>
      <c r="F10" s="10" t="s">
        <v>2</v>
      </c>
      <c r="G10" s="1"/>
    </row>
    <row r="11" spans="1:8" ht="15" x14ac:dyDescent="0.2">
      <c r="A11" s="1" t="s">
        <v>154</v>
      </c>
      <c r="B11" s="1"/>
      <c r="C11" s="1"/>
      <c r="D11" s="1"/>
      <c r="E11" s="1"/>
      <c r="F11" s="1"/>
      <c r="G11" s="1"/>
    </row>
    <row r="12" spans="1:8" ht="15.75" x14ac:dyDescent="0.25">
      <c r="A12" s="74" t="s">
        <v>150</v>
      </c>
      <c r="B12" s="74" t="s">
        <v>149</v>
      </c>
      <c r="C12" s="74" t="s">
        <v>74</v>
      </c>
      <c r="D12" s="1"/>
      <c r="E12" s="1"/>
      <c r="F12" s="1"/>
      <c r="G12" s="1"/>
    </row>
    <row r="13" spans="1:8" ht="15" x14ac:dyDescent="0.2">
      <c r="A13" s="3" t="s">
        <v>142</v>
      </c>
      <c r="B13" s="3" t="s">
        <v>151</v>
      </c>
      <c r="C13" s="3">
        <v>4200</v>
      </c>
      <c r="D13" s="1"/>
      <c r="E13" s="1"/>
      <c r="F13" s="1"/>
      <c r="G13" s="1"/>
    </row>
    <row r="14" spans="1:8" ht="15" x14ac:dyDescent="0.2">
      <c r="A14" s="3" t="s">
        <v>143</v>
      </c>
      <c r="B14" s="3" t="s">
        <v>152</v>
      </c>
      <c r="C14" s="3">
        <v>4350</v>
      </c>
      <c r="D14" s="1"/>
      <c r="E14" s="1"/>
      <c r="F14" s="1"/>
      <c r="G14" s="1"/>
    </row>
    <row r="15" spans="1:8" ht="15" x14ac:dyDescent="0.2">
      <c r="A15" s="3" t="s">
        <v>144</v>
      </c>
      <c r="B15" s="3" t="s">
        <v>153</v>
      </c>
      <c r="C15" s="3">
        <v>1000</v>
      </c>
      <c r="D15" s="1"/>
      <c r="E15" s="1"/>
      <c r="F15" s="1"/>
      <c r="G15" s="1"/>
    </row>
    <row r="16" spans="1:8" ht="15" x14ac:dyDescent="0.2">
      <c r="A16" s="1"/>
      <c r="B16" s="1"/>
      <c r="C16" s="1"/>
      <c r="D16" s="1"/>
      <c r="E16" s="1"/>
      <c r="F16" s="1"/>
      <c r="G16" s="1"/>
    </row>
    <row r="17" spans="1:7" ht="15.75" x14ac:dyDescent="0.25">
      <c r="A17" s="68" t="s">
        <v>20</v>
      </c>
      <c r="B17" s="1"/>
      <c r="C17" s="1"/>
      <c r="D17" s="1"/>
      <c r="E17" s="1"/>
      <c r="F17" s="1"/>
      <c r="G17" s="1"/>
    </row>
    <row r="18" spans="1:7" ht="15" x14ac:dyDescent="0.2">
      <c r="A18" s="1" t="s">
        <v>155</v>
      </c>
      <c r="B18" s="1"/>
      <c r="C18" s="1"/>
      <c r="D18" s="1"/>
      <c r="E18" s="1"/>
      <c r="F18" s="1"/>
      <c r="G18" s="1"/>
    </row>
    <row r="19" spans="1:7" ht="20.25" customHeight="1" x14ac:dyDescent="0.2">
      <c r="A19" s="1" t="s">
        <v>156</v>
      </c>
      <c r="B19" s="1"/>
      <c r="C19" s="1"/>
      <c r="D19" s="1"/>
      <c r="E19" s="1"/>
      <c r="F19" s="1"/>
      <c r="G19" s="1"/>
    </row>
    <row r="20" spans="1:7" ht="33" customHeight="1" x14ac:dyDescent="0.2">
      <c r="A20" s="334" t="s">
        <v>157</v>
      </c>
      <c r="B20" s="334"/>
      <c r="C20" s="334"/>
      <c r="D20" s="334"/>
      <c r="E20" s="334"/>
      <c r="F20" s="334"/>
      <c r="G20" s="334"/>
    </row>
    <row r="21" spans="1:7" ht="15" x14ac:dyDescent="0.2">
      <c r="B21" s="69" t="s">
        <v>158</v>
      </c>
      <c r="C21" s="1"/>
      <c r="D21" s="1"/>
      <c r="E21" s="1"/>
      <c r="F21" s="1"/>
      <c r="G21" s="1"/>
    </row>
    <row r="22" spans="1:7" ht="15" x14ac:dyDescent="0.2">
      <c r="B22" s="69" t="s">
        <v>159</v>
      </c>
      <c r="C22" s="1"/>
      <c r="D22" s="1"/>
      <c r="E22" s="1"/>
      <c r="F22" s="1"/>
      <c r="G22" s="1"/>
    </row>
    <row r="23" spans="1:7" ht="15" x14ac:dyDescent="0.2">
      <c r="B23" s="69" t="s">
        <v>160</v>
      </c>
      <c r="C23" s="1"/>
      <c r="D23" s="1"/>
      <c r="E23" s="1"/>
      <c r="F23" s="1"/>
      <c r="G23" s="1"/>
    </row>
    <row r="24" spans="1:7" ht="15" x14ac:dyDescent="0.2">
      <c r="B24" s="69" t="s">
        <v>161</v>
      </c>
      <c r="C24" s="1"/>
      <c r="D24" s="1"/>
      <c r="E24" s="1"/>
      <c r="F24" s="1"/>
      <c r="G24" s="1"/>
    </row>
    <row r="25" spans="1:7" ht="15" x14ac:dyDescent="0.2">
      <c r="B25" s="69" t="s">
        <v>836</v>
      </c>
      <c r="C25" s="1"/>
      <c r="D25" s="1"/>
      <c r="E25" s="1"/>
      <c r="F25" s="1"/>
      <c r="G25" s="1"/>
    </row>
    <row r="26" spans="1:7" ht="21.75" customHeight="1" x14ac:dyDescent="0.2">
      <c r="A26" s="1" t="s">
        <v>471</v>
      </c>
      <c r="B26" s="1"/>
      <c r="C26" s="1"/>
      <c r="D26" s="1"/>
      <c r="E26" s="1"/>
      <c r="F26" s="1"/>
      <c r="G26" s="1"/>
    </row>
    <row r="27" spans="1:7" ht="23.25" customHeight="1" x14ac:dyDescent="0.25">
      <c r="A27" s="1" t="s">
        <v>470</v>
      </c>
      <c r="B27" s="1"/>
      <c r="C27" s="1"/>
      <c r="D27" s="1"/>
      <c r="E27" s="1"/>
      <c r="F27" s="1"/>
      <c r="G27" s="1"/>
    </row>
    <row r="28" spans="1:7" ht="20.25" customHeight="1" x14ac:dyDescent="0.25">
      <c r="A28" s="1" t="s">
        <v>584</v>
      </c>
      <c r="B28" s="1"/>
      <c r="C28" s="1"/>
      <c r="D28" s="1"/>
      <c r="E28" s="1"/>
      <c r="F28" s="1"/>
      <c r="G28" s="1"/>
    </row>
  </sheetData>
  <mergeCells count="2">
    <mergeCell ref="A20:G20"/>
    <mergeCell ref="A4:F4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"/>
  <sheetViews>
    <sheetView workbookViewId="0">
      <selection activeCell="C34" sqref="C34"/>
    </sheetView>
  </sheetViews>
  <sheetFormatPr defaultRowHeight="12.75" x14ac:dyDescent="0.2"/>
  <cols>
    <col min="3" max="3" width="8.5703125" bestFit="1" customWidth="1"/>
    <col min="4" max="4" width="13.28515625" bestFit="1" customWidth="1"/>
  </cols>
  <sheetData>
    <row r="1" spans="1:12" ht="15.75" x14ac:dyDescent="0.25">
      <c r="A1" s="157" t="s">
        <v>231</v>
      </c>
      <c r="B1" s="150"/>
      <c r="C1" s="150"/>
      <c r="D1" s="150"/>
      <c r="E1" s="150"/>
      <c r="F1" s="150"/>
      <c r="G1" s="150"/>
    </row>
    <row r="3" spans="1:12" ht="18" x14ac:dyDescent="0.25">
      <c r="A3" s="362" t="s">
        <v>297</v>
      </c>
      <c r="B3" s="362"/>
      <c r="C3" s="362"/>
      <c r="D3" s="362"/>
      <c r="E3" s="362"/>
      <c r="F3" s="362"/>
      <c r="G3" s="362"/>
    </row>
    <row r="4" spans="1:12" ht="13.5" thickBot="1" x14ac:dyDescent="0.25">
      <c r="D4" t="s">
        <v>298</v>
      </c>
      <c r="E4">
        <v>15700</v>
      </c>
    </row>
    <row r="5" spans="1:12" ht="64.5" thickTop="1" thickBot="1" x14ac:dyDescent="0.25">
      <c r="A5" s="143" t="s">
        <v>299</v>
      </c>
      <c r="B5" s="32" t="s">
        <v>300</v>
      </c>
      <c r="C5" s="32" t="s">
        <v>301</v>
      </c>
      <c r="D5" s="32" t="s">
        <v>302</v>
      </c>
      <c r="E5" s="32" t="s">
        <v>303</v>
      </c>
      <c r="F5" s="32" t="s">
        <v>304</v>
      </c>
      <c r="G5" s="33" t="s">
        <v>305</v>
      </c>
    </row>
    <row r="6" spans="1:12" ht="13.5" thickTop="1" x14ac:dyDescent="0.2">
      <c r="A6" s="144" t="s">
        <v>306</v>
      </c>
      <c r="B6" s="145" t="s">
        <v>182</v>
      </c>
      <c r="C6" s="146" t="s">
        <v>2</v>
      </c>
      <c r="D6" s="145">
        <v>500</v>
      </c>
      <c r="E6" s="146" t="s">
        <v>2</v>
      </c>
      <c r="F6" s="146" t="s">
        <v>2</v>
      </c>
      <c r="G6" s="147" t="s">
        <v>2</v>
      </c>
    </row>
    <row r="7" spans="1:12" x14ac:dyDescent="0.2">
      <c r="A7" s="132" t="s">
        <v>307</v>
      </c>
      <c r="B7" s="134" t="s">
        <v>184</v>
      </c>
      <c r="C7" s="134"/>
      <c r="D7" s="134">
        <v>350</v>
      </c>
      <c r="E7" s="134"/>
      <c r="F7" s="134"/>
      <c r="G7" s="136"/>
    </row>
    <row r="8" spans="1:12" x14ac:dyDescent="0.2">
      <c r="A8" s="132" t="s">
        <v>308</v>
      </c>
      <c r="B8" s="134" t="s">
        <v>183</v>
      </c>
      <c r="C8" s="134"/>
      <c r="D8" s="134">
        <v>1000</v>
      </c>
      <c r="E8" s="134"/>
      <c r="F8" s="134"/>
      <c r="G8" s="136"/>
    </row>
    <row r="9" spans="1:12" x14ac:dyDescent="0.2">
      <c r="A9" s="132" t="s">
        <v>309</v>
      </c>
      <c r="B9" s="134" t="s">
        <v>183</v>
      </c>
      <c r="C9" s="134"/>
      <c r="D9" s="134">
        <v>1580</v>
      </c>
      <c r="E9" s="134"/>
      <c r="F9" s="134"/>
      <c r="G9" s="136"/>
    </row>
    <row r="10" spans="1:12" x14ac:dyDescent="0.2">
      <c r="A10" s="132" t="s">
        <v>310</v>
      </c>
      <c r="B10" s="134" t="s">
        <v>182</v>
      </c>
      <c r="C10" s="134"/>
      <c r="D10" s="134">
        <v>1900</v>
      </c>
      <c r="E10" s="134"/>
      <c r="F10" s="134"/>
      <c r="G10" s="136"/>
    </row>
    <row r="11" spans="1:12" x14ac:dyDescent="0.2">
      <c r="A11" s="132" t="s">
        <v>311</v>
      </c>
      <c r="B11" s="134" t="s">
        <v>184</v>
      </c>
      <c r="C11" s="134"/>
      <c r="D11" s="134">
        <v>70</v>
      </c>
      <c r="E11" s="134"/>
      <c r="F11" s="134"/>
      <c r="G11" s="136"/>
    </row>
    <row r="12" spans="1:12" ht="13.5" thickBot="1" x14ac:dyDescent="0.25">
      <c r="A12" s="142" t="s">
        <v>312</v>
      </c>
      <c r="B12" s="138" t="s">
        <v>182</v>
      </c>
      <c r="C12" s="138"/>
      <c r="D12" s="138">
        <v>800</v>
      </c>
      <c r="E12" s="138"/>
      <c r="F12" s="138"/>
      <c r="G12" s="139"/>
    </row>
    <row r="13" spans="1:12" ht="13.5" thickTop="1" x14ac:dyDescent="0.2"/>
    <row r="14" spans="1:12" ht="15.75" x14ac:dyDescent="0.25">
      <c r="A14" s="148" t="s">
        <v>313</v>
      </c>
      <c r="B14" s="148"/>
      <c r="C14" s="148"/>
    </row>
    <row r="15" spans="1:12" ht="31.5" x14ac:dyDescent="0.2">
      <c r="A15" s="149" t="s">
        <v>300</v>
      </c>
      <c r="B15" s="149" t="s">
        <v>301</v>
      </c>
      <c r="C15" s="149" t="s">
        <v>303</v>
      </c>
    </row>
    <row r="16" spans="1:12" x14ac:dyDescent="0.2">
      <c r="A16" s="134" t="s">
        <v>182</v>
      </c>
      <c r="B16" s="134">
        <v>200</v>
      </c>
      <c r="C16" s="134">
        <v>3</v>
      </c>
    </row>
    <row r="17" spans="1:3" x14ac:dyDescent="0.2">
      <c r="A17" s="134" t="s">
        <v>183</v>
      </c>
      <c r="B17" s="134">
        <v>400</v>
      </c>
      <c r="C17" s="134">
        <v>2</v>
      </c>
    </row>
    <row r="18" spans="1:3" x14ac:dyDescent="0.2">
      <c r="A18" s="134" t="s">
        <v>184</v>
      </c>
      <c r="B18" s="134">
        <v>600</v>
      </c>
      <c r="C18" s="134">
        <v>1</v>
      </c>
    </row>
    <row r="19" spans="1:3" x14ac:dyDescent="0.2">
      <c r="A19" s="134" t="s">
        <v>261</v>
      </c>
      <c r="B19" s="134">
        <v>800</v>
      </c>
      <c r="C19" s="134">
        <v>0.5</v>
      </c>
    </row>
    <row r="20" spans="1:3" x14ac:dyDescent="0.2">
      <c r="A20" s="150"/>
      <c r="B20" s="150"/>
      <c r="C20" s="150"/>
    </row>
    <row r="21" spans="1:3" ht="15.75" x14ac:dyDescent="0.25">
      <c r="A21" s="16" t="s">
        <v>265</v>
      </c>
    </row>
    <row r="22" spans="1:3" ht="15.75" x14ac:dyDescent="0.25">
      <c r="A22" s="16"/>
    </row>
    <row r="23" spans="1:3" s="185" customFormat="1" ht="14.25" x14ac:dyDescent="0.2">
      <c r="A23" s="185" t="s">
        <v>472</v>
      </c>
    </row>
    <row r="24" spans="1:3" s="185" customFormat="1" ht="19.5" customHeight="1" x14ac:dyDescent="0.2">
      <c r="A24" s="185" t="s">
        <v>473</v>
      </c>
    </row>
    <row r="25" spans="1:3" s="185" customFormat="1" ht="20.25" customHeight="1" x14ac:dyDescent="0.2">
      <c r="A25" s="185" t="s">
        <v>314</v>
      </c>
    </row>
    <row r="26" spans="1:3" s="185" customFormat="1" ht="14.25" x14ac:dyDescent="0.2">
      <c r="B26" s="193" t="s">
        <v>315</v>
      </c>
    </row>
    <row r="27" spans="1:3" s="185" customFormat="1" ht="14.25" x14ac:dyDescent="0.2">
      <c r="B27" s="185" t="s">
        <v>316</v>
      </c>
    </row>
    <row r="28" spans="1:3" s="185" customFormat="1" ht="14.25" x14ac:dyDescent="0.2">
      <c r="B28" s="193" t="s">
        <v>317</v>
      </c>
    </row>
    <row r="29" spans="1:3" s="185" customFormat="1" ht="18.75" customHeight="1" x14ac:dyDescent="0.2">
      <c r="A29" s="185" t="s">
        <v>318</v>
      </c>
    </row>
    <row r="30" spans="1:3" s="185" customFormat="1" ht="14.25" x14ac:dyDescent="0.2">
      <c r="B30" s="185" t="s">
        <v>319</v>
      </c>
    </row>
    <row r="31" spans="1:3" s="185" customFormat="1" ht="18" customHeight="1" x14ac:dyDescent="0.2">
      <c r="A31" s="185" t="s">
        <v>320</v>
      </c>
    </row>
    <row r="32" spans="1:3" s="185" customFormat="1" ht="19.5" customHeight="1" x14ac:dyDescent="0.25">
      <c r="A32" s="185" t="s">
        <v>583</v>
      </c>
    </row>
  </sheetData>
  <mergeCells count="1">
    <mergeCell ref="A3:G3"/>
  </mergeCells>
  <phoneticPr fontId="0" type="noConversion"/>
  <pageMargins left="0.75" right="0.75" top="1" bottom="1" header="0.5" footer="0.5"/>
  <pageSetup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3" zoomScaleNormal="100" workbookViewId="0">
      <selection activeCell="H6" sqref="H6"/>
    </sheetView>
  </sheetViews>
  <sheetFormatPr defaultRowHeight="15.75" x14ac:dyDescent="0.25"/>
  <cols>
    <col min="1" max="1" width="9.140625" style="75"/>
    <col min="2" max="2" width="15.85546875" style="75" customWidth="1"/>
    <col min="3" max="3" width="11.140625" style="75" customWidth="1"/>
    <col min="4" max="4" width="11.28515625" style="75" customWidth="1"/>
    <col min="5" max="5" width="9.140625" style="75"/>
    <col min="6" max="6" width="7.85546875" style="75" customWidth="1"/>
    <col min="7" max="7" width="9" style="75" customWidth="1"/>
    <col min="8" max="16384" width="9.140625" style="75"/>
  </cols>
  <sheetData>
    <row r="1" spans="1:10" x14ac:dyDescent="0.25">
      <c r="A1" s="160" t="s">
        <v>375</v>
      </c>
      <c r="B1" s="76"/>
      <c r="C1" s="76"/>
      <c r="D1" s="76"/>
      <c r="E1" s="76"/>
      <c r="F1" s="76"/>
      <c r="G1" s="76"/>
      <c r="H1" s="76"/>
    </row>
    <row r="2" spans="1:10" x14ac:dyDescent="0.25">
      <c r="A2" s="76"/>
      <c r="B2" s="76"/>
      <c r="C2" s="76"/>
      <c r="D2" s="76"/>
      <c r="E2" s="76"/>
      <c r="F2" s="76"/>
    </row>
    <row r="3" spans="1:10" x14ac:dyDescent="0.25">
      <c r="A3" s="75" t="s">
        <v>19</v>
      </c>
    </row>
    <row r="4" spans="1:10" ht="21" thickBot="1" x14ac:dyDescent="0.35">
      <c r="A4" s="363" t="s">
        <v>197</v>
      </c>
      <c r="B4" s="363"/>
      <c r="C4" s="363"/>
      <c r="D4" s="363"/>
      <c r="E4" s="363"/>
      <c r="F4" s="363"/>
      <c r="G4" s="363"/>
      <c r="H4" s="363"/>
      <c r="I4" s="363"/>
      <c r="J4" s="363"/>
    </row>
    <row r="5" spans="1:10" ht="53.25" customHeight="1" thickTop="1" x14ac:dyDescent="0.25">
      <c r="A5" s="90" t="s">
        <v>163</v>
      </c>
      <c r="B5" s="91" t="s">
        <v>164</v>
      </c>
      <c r="C5" s="92" t="s">
        <v>165</v>
      </c>
      <c r="D5" s="92" t="s">
        <v>171</v>
      </c>
      <c r="E5" s="91" t="s">
        <v>166</v>
      </c>
      <c r="F5" s="91" t="s">
        <v>167</v>
      </c>
      <c r="G5" s="92" t="s">
        <v>172</v>
      </c>
      <c r="H5" s="92" t="s">
        <v>168</v>
      </c>
      <c r="I5" s="92" t="s">
        <v>169</v>
      </c>
      <c r="J5" s="93" t="s">
        <v>170</v>
      </c>
    </row>
    <row r="6" spans="1:10" x14ac:dyDescent="0.25">
      <c r="A6" s="79">
        <v>1</v>
      </c>
      <c r="B6" s="80" t="s">
        <v>173</v>
      </c>
      <c r="C6" s="80" t="s">
        <v>177</v>
      </c>
      <c r="D6" s="81" t="s">
        <v>2</v>
      </c>
      <c r="E6" s="82">
        <v>7</v>
      </c>
      <c r="F6" s="82">
        <v>3</v>
      </c>
      <c r="G6" s="81" t="s">
        <v>2</v>
      </c>
      <c r="H6" s="81"/>
      <c r="I6" s="81" t="s">
        <v>2</v>
      </c>
      <c r="J6" s="83" t="s">
        <v>2</v>
      </c>
    </row>
    <row r="7" spans="1:10" x14ac:dyDescent="0.25">
      <c r="A7" s="79">
        <v>2</v>
      </c>
      <c r="B7" s="80" t="s">
        <v>174</v>
      </c>
      <c r="C7" s="80" t="s">
        <v>178</v>
      </c>
      <c r="D7" s="80"/>
      <c r="E7" s="82">
        <v>4</v>
      </c>
      <c r="F7" s="82">
        <v>7</v>
      </c>
      <c r="G7" s="80"/>
      <c r="H7" s="80"/>
      <c r="I7" s="80"/>
      <c r="J7" s="84"/>
    </row>
    <row r="8" spans="1:10" x14ac:dyDescent="0.25">
      <c r="A8" s="79">
        <v>3</v>
      </c>
      <c r="B8" s="80" t="s">
        <v>175</v>
      </c>
      <c r="C8" s="80" t="s">
        <v>179</v>
      </c>
      <c r="D8" s="80"/>
      <c r="E8" s="82">
        <v>7</v>
      </c>
      <c r="F8" s="82">
        <v>6</v>
      </c>
      <c r="G8" s="80"/>
      <c r="H8" s="80"/>
      <c r="I8" s="80"/>
      <c r="J8" s="84"/>
    </row>
    <row r="9" spans="1:10" ht="16.5" thickBot="1" x14ac:dyDescent="0.3">
      <c r="A9" s="85">
        <v>4</v>
      </c>
      <c r="B9" s="86" t="s">
        <v>176</v>
      </c>
      <c r="C9" s="86" t="s">
        <v>180</v>
      </c>
      <c r="D9" s="86"/>
      <c r="E9" s="87">
        <v>6</v>
      </c>
      <c r="F9" s="87">
        <v>6.5</v>
      </c>
      <c r="G9" s="86"/>
      <c r="H9" s="86"/>
      <c r="I9" s="86"/>
      <c r="J9" s="88"/>
    </row>
    <row r="10" spans="1:10" ht="16.5" thickTop="1" x14ac:dyDescent="0.25">
      <c r="G10" s="367" t="s">
        <v>192</v>
      </c>
      <c r="H10" s="367"/>
    </row>
    <row r="11" spans="1:10" ht="31.5" x14ac:dyDescent="0.25">
      <c r="A11" s="365" t="s">
        <v>190</v>
      </c>
      <c r="B11" s="94" t="s">
        <v>181</v>
      </c>
      <c r="C11" s="95" t="s">
        <v>182</v>
      </c>
      <c r="D11" s="95" t="s">
        <v>183</v>
      </c>
      <c r="E11" s="95" t="s">
        <v>184</v>
      </c>
      <c r="G11" s="89" t="s">
        <v>189</v>
      </c>
      <c r="H11" s="81" t="s">
        <v>129</v>
      </c>
    </row>
    <row r="12" spans="1:10" x14ac:dyDescent="0.25">
      <c r="A12" s="366"/>
      <c r="B12" s="94" t="s">
        <v>185</v>
      </c>
      <c r="C12" s="81" t="s">
        <v>186</v>
      </c>
      <c r="D12" s="81" t="s">
        <v>187</v>
      </c>
      <c r="E12" s="81" t="s">
        <v>188</v>
      </c>
      <c r="G12" s="80">
        <v>1</v>
      </c>
      <c r="H12" s="80">
        <v>2</v>
      </c>
    </row>
    <row r="13" spans="1:10" x14ac:dyDescent="0.25">
      <c r="G13" s="80">
        <v>2</v>
      </c>
      <c r="H13" s="80">
        <v>1.5</v>
      </c>
    </row>
    <row r="14" spans="1:10" x14ac:dyDescent="0.25">
      <c r="G14" s="80">
        <v>3</v>
      </c>
      <c r="H14" s="80">
        <v>1</v>
      </c>
    </row>
    <row r="15" spans="1:10" x14ac:dyDescent="0.25">
      <c r="G15" s="80">
        <v>4</v>
      </c>
      <c r="H15" s="80">
        <v>0</v>
      </c>
    </row>
    <row r="16" spans="1:10" x14ac:dyDescent="0.25">
      <c r="A16" s="78" t="s">
        <v>20</v>
      </c>
    </row>
    <row r="17" spans="1:8" ht="36" customHeight="1" x14ac:dyDescent="0.25">
      <c r="A17" s="364" t="s">
        <v>195</v>
      </c>
      <c r="B17" s="364"/>
      <c r="C17" s="364"/>
      <c r="D17" s="364"/>
      <c r="E17" s="364"/>
      <c r="F17" s="364"/>
      <c r="G17" s="364"/>
      <c r="H17" s="364"/>
    </row>
    <row r="18" spans="1:8" ht="19.5" customHeight="1" x14ac:dyDescent="0.25">
      <c r="A18" s="75" t="s">
        <v>191</v>
      </c>
    </row>
    <row r="19" spans="1:8" ht="33.75" customHeight="1" x14ac:dyDescent="0.25">
      <c r="A19" s="364" t="s">
        <v>196</v>
      </c>
      <c r="B19" s="364"/>
      <c r="C19" s="364"/>
      <c r="D19" s="364"/>
      <c r="E19" s="364"/>
      <c r="F19" s="364"/>
      <c r="G19" s="364"/>
    </row>
    <row r="20" spans="1:8" ht="19.5" customHeight="1" x14ac:dyDescent="0.25">
      <c r="A20" s="75" t="s">
        <v>193</v>
      </c>
    </row>
    <row r="21" spans="1:8" ht="20.25" customHeight="1" x14ac:dyDescent="0.25">
      <c r="A21" s="75" t="s">
        <v>194</v>
      </c>
    </row>
    <row r="22" spans="1:8" ht="18.75" customHeight="1" x14ac:dyDescent="0.25">
      <c r="A22" s="75" t="s">
        <v>374</v>
      </c>
    </row>
  </sheetData>
  <mergeCells count="5">
    <mergeCell ref="A4:J4"/>
    <mergeCell ref="A19:G19"/>
    <mergeCell ref="A17:H17"/>
    <mergeCell ref="A11:A12"/>
    <mergeCell ref="G10:H10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E6" sqref="E6"/>
    </sheetView>
  </sheetViews>
  <sheetFormatPr defaultRowHeight="15.75" x14ac:dyDescent="0.25"/>
  <cols>
    <col min="1" max="1" width="9.42578125" style="75" customWidth="1"/>
    <col min="2" max="2" width="13.42578125" style="75" customWidth="1"/>
    <col min="3" max="3" width="11" style="75" customWidth="1"/>
    <col min="4" max="4" width="13.42578125" style="75" customWidth="1"/>
    <col min="5" max="5" width="11.7109375" style="75" customWidth="1"/>
    <col min="6" max="6" width="14.42578125" style="75" customWidth="1"/>
    <col min="7" max="7" width="11.5703125" style="75" customWidth="1"/>
    <col min="8" max="16384" width="9.140625" style="75"/>
  </cols>
  <sheetData>
    <row r="1" spans="1:8" x14ac:dyDescent="0.25">
      <c r="A1" s="160" t="s">
        <v>377</v>
      </c>
    </row>
    <row r="2" spans="1:8" x14ac:dyDescent="0.25">
      <c r="A2" s="76"/>
    </row>
    <row r="3" spans="1:8" x14ac:dyDescent="0.25">
      <c r="A3" s="75" t="s">
        <v>19</v>
      </c>
    </row>
    <row r="4" spans="1:8" ht="21" thickBot="1" x14ac:dyDescent="0.35">
      <c r="A4" s="363" t="s">
        <v>199</v>
      </c>
      <c r="B4" s="363"/>
      <c r="C4" s="363"/>
      <c r="D4" s="363"/>
      <c r="E4" s="363"/>
      <c r="F4" s="363"/>
      <c r="G4" s="363"/>
    </row>
    <row r="5" spans="1:8" ht="48" thickTop="1" x14ac:dyDescent="0.25">
      <c r="A5" s="107" t="s">
        <v>200</v>
      </c>
      <c r="B5" s="108" t="s">
        <v>201</v>
      </c>
      <c r="C5" s="108" t="s">
        <v>140</v>
      </c>
      <c r="D5" s="108" t="s">
        <v>202</v>
      </c>
      <c r="E5" s="109" t="s">
        <v>203</v>
      </c>
      <c r="F5" s="109" t="s">
        <v>141</v>
      </c>
      <c r="G5" s="111" t="s">
        <v>169</v>
      </c>
    </row>
    <row r="6" spans="1:8" x14ac:dyDescent="0.25">
      <c r="A6" s="79" t="s">
        <v>204</v>
      </c>
      <c r="B6" s="81" t="str">
        <f>VLOOKUP(LEFT(A6,2),$A$18:$B$22,2,0)</f>
        <v>Đĩa cứng</v>
      </c>
      <c r="C6" s="81">
        <f>VLOOKUP(LEFT(A6,2),$A$18:$D$22,IF(RIGHT(A6,1)="1",3,4),0)</f>
        <v>49</v>
      </c>
      <c r="D6" s="80">
        <v>60</v>
      </c>
      <c r="E6" s="81" t="s">
        <v>2</v>
      </c>
      <c r="F6" s="81" t="s">
        <v>2</v>
      </c>
      <c r="G6" s="83" t="s">
        <v>2</v>
      </c>
    </row>
    <row r="7" spans="1:8" x14ac:dyDescent="0.25">
      <c r="A7" s="79" t="s">
        <v>205</v>
      </c>
      <c r="B7" s="81" t="str">
        <f t="shared" ref="B7:B13" si="0">VLOOKUP(LEFT(A7,2),$A$18:$B$22,2,0)</f>
        <v>Đĩa mềm</v>
      </c>
      <c r="C7" s="81">
        <f t="shared" ref="C7:C13" si="1">VLOOKUP(LEFT(A7,2),$A$18:$D$22,IF(RIGHT(A7,1)="1",3,4),0)</f>
        <v>2.5</v>
      </c>
      <c r="D7" s="80">
        <v>70</v>
      </c>
      <c r="E7" s="80"/>
      <c r="F7" s="80"/>
      <c r="G7" s="84"/>
    </row>
    <row r="8" spans="1:8" x14ac:dyDescent="0.25">
      <c r="A8" s="79" t="s">
        <v>206</v>
      </c>
      <c r="B8" s="81" t="str">
        <f t="shared" si="0"/>
        <v>Mouse</v>
      </c>
      <c r="C8" s="81">
        <f t="shared" si="1"/>
        <v>3</v>
      </c>
      <c r="D8" s="80">
        <v>30</v>
      </c>
      <c r="E8" s="80"/>
      <c r="F8" s="80"/>
      <c r="G8" s="84"/>
    </row>
    <row r="9" spans="1:8" x14ac:dyDescent="0.25">
      <c r="A9" s="79" t="s">
        <v>207</v>
      </c>
      <c r="B9" s="81" t="str">
        <f t="shared" si="0"/>
        <v>SD Ram</v>
      </c>
      <c r="C9" s="81">
        <f t="shared" si="1"/>
        <v>13</v>
      </c>
      <c r="D9" s="80">
        <v>120</v>
      </c>
      <c r="E9" s="80"/>
      <c r="F9" s="80"/>
      <c r="G9" s="84"/>
    </row>
    <row r="10" spans="1:8" x14ac:dyDescent="0.25">
      <c r="A10" s="79" t="s">
        <v>208</v>
      </c>
      <c r="B10" s="81" t="str">
        <f t="shared" si="0"/>
        <v>DD Ram</v>
      </c>
      <c r="C10" s="81">
        <f t="shared" si="1"/>
        <v>27</v>
      </c>
      <c r="D10" s="80">
        <v>100</v>
      </c>
      <c r="E10" s="80"/>
      <c r="F10" s="80"/>
      <c r="G10" s="84"/>
    </row>
    <row r="11" spans="1:8" x14ac:dyDescent="0.25">
      <c r="A11" s="79" t="s">
        <v>209</v>
      </c>
      <c r="B11" s="81" t="str">
        <f t="shared" si="0"/>
        <v>Đĩa cứng</v>
      </c>
      <c r="C11" s="81">
        <f t="shared" si="1"/>
        <v>50</v>
      </c>
      <c r="D11" s="80">
        <v>50</v>
      </c>
      <c r="E11" s="80"/>
      <c r="F11" s="80"/>
      <c r="G11" s="84"/>
    </row>
    <row r="12" spans="1:8" x14ac:dyDescent="0.25">
      <c r="A12" s="79" t="s">
        <v>210</v>
      </c>
      <c r="B12" s="81" t="str">
        <f t="shared" si="0"/>
        <v>Mouse</v>
      </c>
      <c r="C12" s="81">
        <f t="shared" si="1"/>
        <v>3.5</v>
      </c>
      <c r="D12" s="80">
        <v>65</v>
      </c>
      <c r="E12" s="80"/>
      <c r="F12" s="80"/>
      <c r="G12" s="84"/>
    </row>
    <row r="13" spans="1:8" ht="16.5" thickBot="1" x14ac:dyDescent="0.3">
      <c r="A13" s="85" t="s">
        <v>211</v>
      </c>
      <c r="B13" s="81" t="str">
        <f t="shared" si="0"/>
        <v>DD Ram</v>
      </c>
      <c r="C13" s="81">
        <f t="shared" si="1"/>
        <v>30</v>
      </c>
      <c r="D13" s="86">
        <v>20</v>
      </c>
      <c r="E13" s="86"/>
      <c r="F13" s="86"/>
      <c r="G13" s="88"/>
    </row>
    <row r="14" spans="1:8" ht="36.75" customHeight="1" thickTop="1" x14ac:dyDescent="0.25">
      <c r="A14" s="368" t="s">
        <v>230</v>
      </c>
      <c r="B14" s="368"/>
      <c r="C14" s="368"/>
      <c r="D14" s="368"/>
      <c r="E14" s="368"/>
      <c r="F14" s="368"/>
      <c r="G14" s="368"/>
      <c r="H14" s="96"/>
    </row>
    <row r="15" spans="1:8" ht="20.25" customHeight="1" x14ac:dyDescent="0.25">
      <c r="A15" s="369" t="s">
        <v>140</v>
      </c>
      <c r="B15" s="369"/>
      <c r="C15" s="369"/>
    </row>
    <row r="16" spans="1:8" x14ac:dyDescent="0.25">
      <c r="A16" s="370" t="s">
        <v>200</v>
      </c>
      <c r="B16" s="370" t="s">
        <v>201</v>
      </c>
      <c r="C16" s="371" t="s">
        <v>140</v>
      </c>
      <c r="D16" s="371"/>
      <c r="F16" s="372" t="s">
        <v>228</v>
      </c>
      <c r="G16" s="373"/>
    </row>
    <row r="17" spans="1:8" ht="15" customHeight="1" x14ac:dyDescent="0.25">
      <c r="A17" s="370"/>
      <c r="B17" s="370"/>
      <c r="C17" s="110">
        <v>1</v>
      </c>
      <c r="D17" s="110">
        <v>2</v>
      </c>
      <c r="F17" s="374" t="s">
        <v>229</v>
      </c>
      <c r="G17" s="375"/>
    </row>
    <row r="18" spans="1:8" x14ac:dyDescent="0.25">
      <c r="A18" s="100" t="s">
        <v>213</v>
      </c>
      <c r="B18" s="100" t="s">
        <v>217</v>
      </c>
      <c r="C18" s="100">
        <v>49</v>
      </c>
      <c r="D18" s="100">
        <v>50</v>
      </c>
      <c r="F18" s="100" t="s">
        <v>213</v>
      </c>
      <c r="G18" s="101" t="s">
        <v>2</v>
      </c>
    </row>
    <row r="19" spans="1:8" x14ac:dyDescent="0.25">
      <c r="A19" s="102" t="s">
        <v>212</v>
      </c>
      <c r="B19" s="102" t="s">
        <v>218</v>
      </c>
      <c r="C19" s="102">
        <v>2.5</v>
      </c>
      <c r="D19" s="102">
        <v>3</v>
      </c>
      <c r="F19" s="102" t="s">
        <v>212</v>
      </c>
      <c r="G19" s="103" t="s">
        <v>2</v>
      </c>
    </row>
    <row r="20" spans="1:8" x14ac:dyDescent="0.25">
      <c r="A20" s="102" t="s">
        <v>214</v>
      </c>
      <c r="B20" s="102" t="s">
        <v>219</v>
      </c>
      <c r="C20" s="102">
        <v>3</v>
      </c>
      <c r="D20" s="102">
        <v>3.5</v>
      </c>
      <c r="F20" s="102" t="s">
        <v>214</v>
      </c>
      <c r="G20" s="103" t="s">
        <v>2</v>
      </c>
    </row>
    <row r="21" spans="1:8" x14ac:dyDescent="0.25">
      <c r="A21" s="102" t="s">
        <v>215</v>
      </c>
      <c r="B21" s="102" t="s">
        <v>220</v>
      </c>
      <c r="C21" s="102">
        <v>13</v>
      </c>
      <c r="D21" s="102">
        <v>15</v>
      </c>
      <c r="F21" s="102" t="s">
        <v>215</v>
      </c>
      <c r="G21" s="103" t="s">
        <v>2</v>
      </c>
    </row>
    <row r="22" spans="1:8" x14ac:dyDescent="0.25">
      <c r="A22" s="104" t="s">
        <v>216</v>
      </c>
      <c r="B22" s="104" t="s">
        <v>221</v>
      </c>
      <c r="C22" s="104">
        <v>27</v>
      </c>
      <c r="D22" s="104">
        <v>30</v>
      </c>
      <c r="F22" s="104" t="s">
        <v>216</v>
      </c>
      <c r="G22" s="105" t="s">
        <v>2</v>
      </c>
    </row>
    <row r="24" spans="1:8" x14ac:dyDescent="0.25">
      <c r="A24" s="78" t="s">
        <v>20</v>
      </c>
    </row>
    <row r="25" spans="1:8" ht="16.5" customHeight="1" x14ac:dyDescent="0.25">
      <c r="A25" s="75" t="s">
        <v>222</v>
      </c>
    </row>
    <row r="26" spans="1:8" ht="20.25" customHeight="1" x14ac:dyDescent="0.25">
      <c r="A26" s="75" t="s">
        <v>223</v>
      </c>
    </row>
    <row r="27" spans="1:8" ht="21" customHeight="1" x14ac:dyDescent="0.25">
      <c r="A27" s="75" t="s">
        <v>224</v>
      </c>
    </row>
    <row r="28" spans="1:8" x14ac:dyDescent="0.25">
      <c r="A28" s="97" t="s">
        <v>225</v>
      </c>
    </row>
    <row r="29" spans="1:8" ht="21.75" customHeight="1" x14ac:dyDescent="0.25">
      <c r="A29" s="75" t="s">
        <v>226</v>
      </c>
    </row>
    <row r="30" spans="1:8" ht="35.25" customHeight="1" x14ac:dyDescent="0.25">
      <c r="A30" s="364" t="s">
        <v>227</v>
      </c>
      <c r="B30" s="364"/>
      <c r="C30" s="364"/>
      <c r="D30" s="364"/>
      <c r="E30" s="364"/>
      <c r="F30" s="364"/>
      <c r="G30" s="364"/>
      <c r="H30" s="364"/>
    </row>
    <row r="31" spans="1:8" ht="19.5" customHeight="1" x14ac:dyDescent="0.25">
      <c r="A31" s="75" t="s">
        <v>843</v>
      </c>
    </row>
    <row r="32" spans="1:8" ht="20.25" customHeight="1" x14ac:dyDescent="0.25">
      <c r="A32" s="75" t="s">
        <v>376</v>
      </c>
    </row>
  </sheetData>
  <mergeCells count="9">
    <mergeCell ref="A4:G4"/>
    <mergeCell ref="A14:G14"/>
    <mergeCell ref="A30:H30"/>
    <mergeCell ref="A15:C15"/>
    <mergeCell ref="A16:A17"/>
    <mergeCell ref="B16:B17"/>
    <mergeCell ref="C16:D16"/>
    <mergeCell ref="F16:G16"/>
    <mergeCell ref="F17:G17"/>
  </mergeCells>
  <phoneticPr fontId="1" type="noConversion"/>
  <pageMargins left="0.75" right="0.25" top="0.5" bottom="0.5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2" sqref="A22"/>
    </sheetView>
  </sheetViews>
  <sheetFormatPr defaultRowHeight="15.75" x14ac:dyDescent="0.25"/>
  <cols>
    <col min="1" max="1" width="10.5703125" style="75" customWidth="1"/>
    <col min="2" max="2" width="13.42578125" style="75" customWidth="1"/>
    <col min="3" max="3" width="12.140625" style="75" customWidth="1"/>
    <col min="4" max="4" width="13.42578125" style="75" customWidth="1"/>
    <col min="5" max="5" width="11.7109375" style="75" customWidth="1"/>
    <col min="6" max="7" width="14.42578125" style="75" customWidth="1"/>
    <col min="8" max="8" width="11.5703125" style="75" customWidth="1"/>
    <col min="9" max="16384" width="9.140625" style="75"/>
  </cols>
  <sheetData>
    <row r="1" spans="1:9" x14ac:dyDescent="0.25">
      <c r="A1" s="160" t="s">
        <v>378</v>
      </c>
    </row>
    <row r="2" spans="1:9" x14ac:dyDescent="0.25">
      <c r="A2" s="76"/>
    </row>
    <row r="3" spans="1:9" x14ac:dyDescent="0.25">
      <c r="A3" s="75" t="s">
        <v>19</v>
      </c>
    </row>
    <row r="4" spans="1:9" ht="21" thickBot="1" x14ac:dyDescent="0.35">
      <c r="A4" s="363" t="s">
        <v>251</v>
      </c>
      <c r="B4" s="363"/>
      <c r="C4" s="363"/>
      <c r="D4" s="363"/>
      <c r="E4" s="363"/>
      <c r="F4" s="363"/>
      <c r="G4" s="363"/>
      <c r="H4" s="363"/>
    </row>
    <row r="5" spans="1:9" ht="16.5" thickTop="1" x14ac:dyDescent="0.25">
      <c r="A5" s="107" t="s">
        <v>232</v>
      </c>
      <c r="B5" s="108" t="s">
        <v>233</v>
      </c>
      <c r="C5" s="108" t="s">
        <v>234</v>
      </c>
      <c r="D5" s="108" t="s">
        <v>242</v>
      </c>
      <c r="E5" s="109" t="s">
        <v>235</v>
      </c>
      <c r="F5" s="109" t="s">
        <v>236</v>
      </c>
      <c r="G5" s="112" t="s">
        <v>140</v>
      </c>
      <c r="H5" s="111" t="s">
        <v>237</v>
      </c>
    </row>
    <row r="6" spans="1:9" x14ac:dyDescent="0.25">
      <c r="A6" s="114">
        <v>39003</v>
      </c>
      <c r="B6" s="116">
        <v>0.54230324074074077</v>
      </c>
      <c r="C6" s="116">
        <v>0.54370370370370369</v>
      </c>
      <c r="D6" s="116" t="s">
        <v>2</v>
      </c>
      <c r="E6" s="81" t="s">
        <v>2</v>
      </c>
      <c r="F6" s="81" t="s">
        <v>245</v>
      </c>
      <c r="G6" s="106" t="s">
        <v>2</v>
      </c>
      <c r="H6" s="83" t="s">
        <v>2</v>
      </c>
    </row>
    <row r="7" spans="1:9" x14ac:dyDescent="0.25">
      <c r="A7" s="114">
        <v>39007</v>
      </c>
      <c r="B7" s="116">
        <v>0.84571759259259249</v>
      </c>
      <c r="C7" s="116">
        <v>0.84653935185185192</v>
      </c>
      <c r="D7" s="80"/>
      <c r="E7" s="80"/>
      <c r="F7" s="81" t="s">
        <v>238</v>
      </c>
      <c r="G7" s="99"/>
      <c r="H7" s="84"/>
    </row>
    <row r="8" spans="1:9" x14ac:dyDescent="0.25">
      <c r="A8" s="122">
        <v>39008</v>
      </c>
      <c r="B8" s="123">
        <v>0.3439814814814815</v>
      </c>
      <c r="C8" s="123">
        <v>0.35289351851851852</v>
      </c>
      <c r="D8" s="124"/>
      <c r="E8" s="124"/>
      <c r="F8" s="125" t="s">
        <v>245</v>
      </c>
      <c r="G8" s="98"/>
      <c r="H8" s="126"/>
    </row>
    <row r="9" spans="1:9" ht="16.5" thickBot="1" x14ac:dyDescent="0.3">
      <c r="A9" s="115">
        <v>39009</v>
      </c>
      <c r="B9" s="117">
        <v>0.59603009259259265</v>
      </c>
      <c r="C9" s="117">
        <v>0.59752314814814811</v>
      </c>
      <c r="D9" s="86"/>
      <c r="E9" s="86"/>
      <c r="F9" s="118" t="s">
        <v>239</v>
      </c>
      <c r="G9" s="113"/>
      <c r="H9" s="88"/>
    </row>
    <row r="10" spans="1:9" ht="17.25" customHeight="1" thickTop="1" x14ac:dyDescent="0.25">
      <c r="A10" s="368"/>
      <c r="B10" s="368"/>
      <c r="C10" s="368"/>
      <c r="D10" s="368"/>
      <c r="E10" s="368"/>
      <c r="F10" s="368"/>
      <c r="G10" s="368"/>
      <c r="H10" s="368"/>
      <c r="I10" s="96"/>
    </row>
    <row r="11" spans="1:9" ht="20.25" customHeight="1" x14ac:dyDescent="0.25">
      <c r="A11" s="306" t="s">
        <v>140</v>
      </c>
      <c r="B11" s="306"/>
      <c r="C11" s="77"/>
      <c r="D11" s="372" t="s">
        <v>228</v>
      </c>
      <c r="E11" s="373"/>
    </row>
    <row r="12" spans="1:9" ht="20.25" customHeight="1" x14ac:dyDescent="0.25">
      <c r="A12" s="81" t="s">
        <v>241</v>
      </c>
      <c r="B12" s="81" t="s">
        <v>74</v>
      </c>
      <c r="C12" s="77"/>
      <c r="D12" s="374" t="s">
        <v>248</v>
      </c>
      <c r="E12" s="375"/>
    </row>
    <row r="13" spans="1:9" ht="20.25" customHeight="1" x14ac:dyDescent="0.25">
      <c r="A13" s="89" t="s">
        <v>239</v>
      </c>
      <c r="B13" s="81">
        <v>1100</v>
      </c>
      <c r="C13" s="77"/>
      <c r="D13" s="100" t="s">
        <v>249</v>
      </c>
      <c r="E13" s="101" t="s">
        <v>2</v>
      </c>
    </row>
    <row r="14" spans="1:9" ht="20.25" customHeight="1" x14ac:dyDescent="0.25">
      <c r="A14" s="81" t="s">
        <v>245</v>
      </c>
      <c r="B14" s="81">
        <v>1000</v>
      </c>
      <c r="C14" s="77"/>
      <c r="D14" s="102" t="s">
        <v>250</v>
      </c>
      <c r="E14" s="101" t="s">
        <v>2</v>
      </c>
    </row>
    <row r="15" spans="1:9" ht="20.25" customHeight="1" x14ac:dyDescent="0.25">
      <c r="A15" s="89" t="s">
        <v>238</v>
      </c>
      <c r="B15" s="81">
        <v>1100</v>
      </c>
      <c r="C15" s="77"/>
      <c r="D15" s="102" t="s">
        <v>238</v>
      </c>
      <c r="E15" s="101" t="s">
        <v>2</v>
      </c>
    </row>
    <row r="16" spans="1:9" ht="20.25" customHeight="1" x14ac:dyDescent="0.25">
      <c r="A16" s="81" t="s">
        <v>244</v>
      </c>
      <c r="B16" s="81">
        <v>3250</v>
      </c>
      <c r="C16" s="77"/>
      <c r="D16" s="119" t="s">
        <v>244</v>
      </c>
      <c r="E16" s="101" t="s">
        <v>2</v>
      </c>
    </row>
    <row r="17" spans="1:8" x14ac:dyDescent="0.25">
      <c r="A17" s="78" t="s">
        <v>20</v>
      </c>
      <c r="D17" s="120"/>
      <c r="E17" s="121"/>
    </row>
    <row r="18" spans="1:8" ht="19.5" customHeight="1" x14ac:dyDescent="0.25">
      <c r="A18" s="75" t="s">
        <v>240</v>
      </c>
    </row>
    <row r="19" spans="1:8" ht="36.75" customHeight="1" x14ac:dyDescent="0.25">
      <c r="A19" s="364" t="s">
        <v>243</v>
      </c>
      <c r="B19" s="364"/>
      <c r="C19" s="364"/>
      <c r="D19" s="364"/>
      <c r="E19" s="364"/>
      <c r="F19" s="364"/>
      <c r="G19" s="364"/>
      <c r="H19" s="364"/>
    </row>
    <row r="20" spans="1:8" ht="20.25" customHeight="1" x14ac:dyDescent="0.25">
      <c r="A20" s="75" t="s">
        <v>246</v>
      </c>
    </row>
    <row r="21" spans="1:8" ht="19.5" customHeight="1" x14ac:dyDescent="0.25">
      <c r="A21" s="75" t="s">
        <v>247</v>
      </c>
    </row>
    <row r="22" spans="1:8" ht="19.5" customHeight="1" x14ac:dyDescent="0.25">
      <c r="A22" s="75" t="s">
        <v>844</v>
      </c>
    </row>
    <row r="23" spans="1:8" ht="20.25" customHeight="1" x14ac:dyDescent="0.25">
      <c r="A23" s="75" t="s">
        <v>837</v>
      </c>
    </row>
  </sheetData>
  <mergeCells count="6">
    <mergeCell ref="A4:H4"/>
    <mergeCell ref="A10:H10"/>
    <mergeCell ref="A19:H19"/>
    <mergeCell ref="A11:B11"/>
    <mergeCell ref="D11:E11"/>
    <mergeCell ref="D12:E1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/>
  </sheetViews>
  <sheetFormatPr defaultRowHeight="12.75" x14ac:dyDescent="0.2"/>
  <cols>
    <col min="1" max="1" width="8.85546875" customWidth="1"/>
    <col min="2" max="3" width="10.5703125" customWidth="1"/>
    <col min="4" max="4" width="10.85546875" customWidth="1"/>
    <col min="5" max="5" width="9.7109375" customWidth="1"/>
    <col min="6" max="6" width="10.5703125" customWidth="1"/>
    <col min="7" max="7" width="6" customWidth="1"/>
    <col min="8" max="8" width="6.140625" customWidth="1"/>
    <col min="9" max="9" width="6" customWidth="1"/>
    <col min="10" max="10" width="5.42578125" customWidth="1"/>
  </cols>
  <sheetData>
    <row r="1" spans="1:10" ht="15.75" x14ac:dyDescent="0.25">
      <c r="A1" s="157" t="s">
        <v>379</v>
      </c>
      <c r="B1" s="162"/>
      <c r="C1" s="162"/>
      <c r="D1" s="162"/>
      <c r="E1" s="162"/>
      <c r="F1" s="162"/>
      <c r="G1" s="162"/>
      <c r="H1" s="162"/>
      <c r="I1" s="162"/>
      <c r="J1" s="162"/>
    </row>
    <row r="3" spans="1:10" ht="13.5" thickBot="1" x14ac:dyDescent="0.25">
      <c r="A3" s="381" t="s">
        <v>321</v>
      </c>
      <c r="B3" s="381"/>
      <c r="C3" s="381"/>
      <c r="D3" s="381"/>
      <c r="F3" s="381" t="s">
        <v>322</v>
      </c>
      <c r="G3" s="381"/>
      <c r="H3" s="381"/>
      <c r="I3" s="381"/>
      <c r="J3" s="381"/>
    </row>
    <row r="4" spans="1:10" ht="34.5" customHeight="1" thickTop="1" x14ac:dyDescent="0.2">
      <c r="A4" s="128" t="s">
        <v>323</v>
      </c>
      <c r="B4" s="129" t="s">
        <v>324</v>
      </c>
      <c r="C4" s="129" t="s">
        <v>325</v>
      </c>
      <c r="D4" s="131" t="s">
        <v>326</v>
      </c>
      <c r="F4" s="128" t="s">
        <v>181</v>
      </c>
      <c r="G4" s="151" t="s">
        <v>182</v>
      </c>
      <c r="H4" s="151" t="s">
        <v>183</v>
      </c>
      <c r="I4" s="151" t="s">
        <v>184</v>
      </c>
      <c r="J4" s="152" t="s">
        <v>261</v>
      </c>
    </row>
    <row r="5" spans="1:10" ht="16.5" thickBot="1" x14ac:dyDescent="0.25">
      <c r="A5" s="153" t="s">
        <v>182</v>
      </c>
      <c r="B5" s="134" t="s">
        <v>327</v>
      </c>
      <c r="C5" s="134">
        <v>19</v>
      </c>
      <c r="D5" s="136">
        <v>20</v>
      </c>
      <c r="F5" s="154" t="s">
        <v>328</v>
      </c>
      <c r="G5" s="138">
        <v>25</v>
      </c>
      <c r="H5" s="138">
        <v>23</v>
      </c>
      <c r="I5" s="138">
        <v>21</v>
      </c>
      <c r="J5" s="139">
        <v>19</v>
      </c>
    </row>
    <row r="6" spans="1:10" ht="13.5" thickTop="1" x14ac:dyDescent="0.2">
      <c r="A6" s="153" t="s">
        <v>183</v>
      </c>
      <c r="B6" s="134" t="s">
        <v>329</v>
      </c>
      <c r="C6" s="134">
        <v>17</v>
      </c>
      <c r="D6" s="136">
        <v>18</v>
      </c>
    </row>
    <row r="7" spans="1:10" x14ac:dyDescent="0.2">
      <c r="A7" s="153" t="s">
        <v>184</v>
      </c>
      <c r="B7" s="134" t="s">
        <v>330</v>
      </c>
      <c r="C7" s="134">
        <v>15</v>
      </c>
      <c r="D7" s="136">
        <v>16</v>
      </c>
    </row>
    <row r="8" spans="1:10" ht="13.5" thickBot="1" x14ac:dyDescent="0.25">
      <c r="A8" s="155" t="s">
        <v>261</v>
      </c>
      <c r="B8" s="138" t="s">
        <v>188</v>
      </c>
      <c r="C8" s="138">
        <v>13</v>
      </c>
      <c r="D8" s="139">
        <v>14</v>
      </c>
    </row>
    <row r="9" spans="1:10" ht="24.75" customHeight="1" thickTop="1" thickBot="1" x14ac:dyDescent="0.35">
      <c r="A9" s="348" t="s">
        <v>331</v>
      </c>
      <c r="B9" s="348"/>
      <c r="C9" s="348"/>
      <c r="D9" s="348"/>
      <c r="E9" s="348"/>
      <c r="F9" s="348"/>
      <c r="G9" s="348"/>
      <c r="H9" s="348"/>
      <c r="I9" s="348"/>
    </row>
    <row r="10" spans="1:10" ht="37.5" customHeight="1" thickTop="1" x14ac:dyDescent="0.2">
      <c r="A10" s="128" t="s">
        <v>332</v>
      </c>
      <c r="B10" s="130" t="s">
        <v>333</v>
      </c>
      <c r="C10" s="130" t="s">
        <v>334</v>
      </c>
      <c r="D10" s="129" t="s">
        <v>324</v>
      </c>
      <c r="E10" s="129" t="s">
        <v>335</v>
      </c>
      <c r="F10" s="129" t="s">
        <v>336</v>
      </c>
      <c r="G10" s="129" t="s">
        <v>187</v>
      </c>
      <c r="H10" s="129" t="s">
        <v>188</v>
      </c>
      <c r="I10" s="131" t="s">
        <v>337</v>
      </c>
    </row>
    <row r="11" spans="1:10" x14ac:dyDescent="0.2">
      <c r="A11" s="132" t="s">
        <v>338</v>
      </c>
      <c r="B11" s="134" t="s">
        <v>43</v>
      </c>
      <c r="C11" s="134" t="s">
        <v>339</v>
      </c>
      <c r="D11" s="133" t="s">
        <v>2</v>
      </c>
      <c r="E11" s="133" t="s">
        <v>2</v>
      </c>
      <c r="F11" s="134">
        <v>5</v>
      </c>
      <c r="G11" s="134">
        <v>8</v>
      </c>
      <c r="H11" s="134">
        <v>7</v>
      </c>
      <c r="I11" s="135" t="s">
        <v>2</v>
      </c>
    </row>
    <row r="12" spans="1:10" x14ac:dyDescent="0.2">
      <c r="A12" s="132" t="s">
        <v>340</v>
      </c>
      <c r="B12" s="134" t="s">
        <v>341</v>
      </c>
      <c r="C12" s="134" t="s">
        <v>342</v>
      </c>
      <c r="D12" s="134"/>
      <c r="E12" s="134"/>
      <c r="F12" s="134">
        <v>6</v>
      </c>
      <c r="G12" s="134">
        <v>5</v>
      </c>
      <c r="H12" s="134">
        <v>5</v>
      </c>
      <c r="I12" s="136"/>
    </row>
    <row r="13" spans="1:10" x14ac:dyDescent="0.2">
      <c r="A13" s="132" t="s">
        <v>343</v>
      </c>
      <c r="B13" s="134" t="s">
        <v>187</v>
      </c>
      <c r="C13" s="134" t="s">
        <v>344</v>
      </c>
      <c r="D13" s="134"/>
      <c r="E13" s="134"/>
      <c r="F13" s="134">
        <v>2</v>
      </c>
      <c r="G13" s="134">
        <v>6</v>
      </c>
      <c r="H13" s="134">
        <v>3</v>
      </c>
      <c r="I13" s="136"/>
    </row>
    <row r="14" spans="1:10" x14ac:dyDescent="0.2">
      <c r="A14" s="132" t="s">
        <v>345</v>
      </c>
      <c r="B14" s="134" t="s">
        <v>346</v>
      </c>
      <c r="C14" s="134" t="s">
        <v>347</v>
      </c>
      <c r="D14" s="134"/>
      <c r="E14" s="134"/>
      <c r="F14" s="134">
        <v>9</v>
      </c>
      <c r="G14" s="134">
        <v>9</v>
      </c>
      <c r="H14" s="134">
        <v>7</v>
      </c>
      <c r="I14" s="136"/>
    </row>
    <row r="15" spans="1:10" x14ac:dyDescent="0.2">
      <c r="A15" s="132" t="s">
        <v>348</v>
      </c>
      <c r="B15" s="134" t="s">
        <v>39</v>
      </c>
      <c r="C15" s="134" t="s">
        <v>349</v>
      </c>
      <c r="D15" s="134"/>
      <c r="E15" s="134"/>
      <c r="F15" s="134">
        <v>5</v>
      </c>
      <c r="G15" s="134">
        <v>4</v>
      </c>
      <c r="H15" s="134">
        <v>4</v>
      </c>
      <c r="I15" s="136"/>
    </row>
    <row r="16" spans="1:10" x14ac:dyDescent="0.2">
      <c r="A16" s="132" t="s">
        <v>350</v>
      </c>
      <c r="B16" s="134" t="s">
        <v>47</v>
      </c>
      <c r="C16" s="134" t="s">
        <v>351</v>
      </c>
      <c r="D16" s="134"/>
      <c r="E16" s="134"/>
      <c r="F16" s="134">
        <v>10</v>
      </c>
      <c r="G16" s="134">
        <v>8</v>
      </c>
      <c r="H16" s="134">
        <v>8</v>
      </c>
      <c r="I16" s="136"/>
    </row>
    <row r="17" spans="1:9" x14ac:dyDescent="0.2">
      <c r="A17" s="132" t="s">
        <v>352</v>
      </c>
      <c r="B17" s="134" t="s">
        <v>43</v>
      </c>
      <c r="C17" s="134" t="s">
        <v>353</v>
      </c>
      <c r="D17" s="134"/>
      <c r="E17" s="134"/>
      <c r="F17" s="134">
        <v>8</v>
      </c>
      <c r="G17" s="134">
        <v>6</v>
      </c>
      <c r="H17" s="134">
        <v>5</v>
      </c>
      <c r="I17" s="136"/>
    </row>
    <row r="18" spans="1:9" ht="13.5" thickBot="1" x14ac:dyDescent="0.25">
      <c r="A18" s="142" t="s">
        <v>354</v>
      </c>
      <c r="B18" s="138" t="s">
        <v>355</v>
      </c>
      <c r="C18" s="138" t="s">
        <v>50</v>
      </c>
      <c r="D18" s="138"/>
      <c r="E18" s="138"/>
      <c r="F18" s="138">
        <v>4</v>
      </c>
      <c r="G18" s="138">
        <v>3</v>
      </c>
      <c r="H18" s="138">
        <v>5</v>
      </c>
      <c r="I18" s="139"/>
    </row>
    <row r="19" spans="1:9" ht="16.5" thickTop="1" x14ac:dyDescent="0.25">
      <c r="A19" s="16" t="s">
        <v>265</v>
      </c>
    </row>
    <row r="20" spans="1:9" s="185" customFormat="1" ht="14.25" customHeight="1" x14ac:dyDescent="0.2">
      <c r="A20" s="185" t="s">
        <v>356</v>
      </c>
    </row>
    <row r="21" spans="1:9" s="185" customFormat="1" ht="17.25" customHeight="1" x14ac:dyDescent="0.2">
      <c r="A21" s="185" t="s">
        <v>357</v>
      </c>
    </row>
    <row r="22" spans="1:9" s="185" customFormat="1" ht="31.5" customHeight="1" x14ac:dyDescent="0.2">
      <c r="A22" s="376" t="s">
        <v>358</v>
      </c>
      <c r="B22" s="376"/>
      <c r="C22" s="376"/>
      <c r="D22" s="376"/>
      <c r="E22" s="376"/>
      <c r="F22" s="376"/>
      <c r="G22" s="376"/>
      <c r="H22" s="376"/>
      <c r="I22" s="376"/>
    </row>
    <row r="23" spans="1:9" s="185" customFormat="1" ht="14.25" x14ac:dyDescent="0.2">
      <c r="A23" s="185" t="s">
        <v>359</v>
      </c>
    </row>
    <row r="24" spans="1:9" s="185" customFormat="1" ht="14.25" x14ac:dyDescent="0.2">
      <c r="B24" s="193" t="s">
        <v>360</v>
      </c>
    </row>
    <row r="25" spans="1:9" s="185" customFormat="1" ht="14.25" x14ac:dyDescent="0.2">
      <c r="B25" s="193" t="s">
        <v>361</v>
      </c>
    </row>
    <row r="26" spans="1:9" s="185" customFormat="1" ht="32.25" customHeight="1" x14ac:dyDescent="0.2">
      <c r="A26" s="376" t="s">
        <v>362</v>
      </c>
      <c r="B26" s="376"/>
      <c r="C26" s="376"/>
      <c r="D26" s="376"/>
      <c r="E26" s="376"/>
      <c r="F26" s="376"/>
      <c r="G26" s="376"/>
      <c r="H26" s="376"/>
      <c r="I26" s="376"/>
    </row>
    <row r="27" spans="1:9" s="185" customFormat="1" ht="14.25" x14ac:dyDescent="0.2">
      <c r="A27" s="185" t="s">
        <v>363</v>
      </c>
    </row>
    <row r="28" spans="1:9" s="185" customFormat="1" ht="15" customHeight="1" x14ac:dyDescent="0.2">
      <c r="A28" s="185" t="s">
        <v>364</v>
      </c>
    </row>
    <row r="29" spans="1:9" s="185" customFormat="1" ht="16.5" customHeight="1" x14ac:dyDescent="0.2">
      <c r="A29" s="185" t="s">
        <v>365</v>
      </c>
    </row>
    <row r="30" spans="1:9" s="185" customFormat="1" ht="14.25" x14ac:dyDescent="0.2">
      <c r="A30" s="193" t="s">
        <v>366</v>
      </c>
    </row>
    <row r="31" spans="1:9" s="185" customFormat="1" ht="14.25" x14ac:dyDescent="0.2">
      <c r="A31" s="185" t="s">
        <v>367</v>
      </c>
    </row>
    <row r="32" spans="1:9" s="185" customFormat="1" ht="28.5" customHeight="1" x14ac:dyDescent="0.2">
      <c r="A32" s="376" t="s">
        <v>368</v>
      </c>
      <c r="B32" s="376"/>
      <c r="C32" s="376"/>
      <c r="D32" s="376"/>
      <c r="E32" s="376"/>
      <c r="F32" s="376"/>
      <c r="G32" s="376"/>
      <c r="H32" s="376"/>
      <c r="I32" s="376"/>
    </row>
    <row r="33" spans="1:7" s="185" customFormat="1" ht="15" customHeight="1" x14ac:dyDescent="0.2">
      <c r="A33" s="185" t="s">
        <v>369</v>
      </c>
    </row>
    <row r="34" spans="1:7" s="185" customFormat="1" ht="14.25" x14ac:dyDescent="0.2">
      <c r="A34" s="185" t="s">
        <v>370</v>
      </c>
    </row>
    <row r="35" spans="1:7" s="185" customFormat="1" ht="14.25" x14ac:dyDescent="0.2">
      <c r="A35" s="185" t="s">
        <v>380</v>
      </c>
    </row>
    <row r="36" spans="1:7" s="185" customFormat="1" ht="14.25" x14ac:dyDescent="0.2">
      <c r="A36" s="185" t="s">
        <v>381</v>
      </c>
    </row>
    <row r="37" spans="1:7" s="185" customFormat="1" ht="15" thickBot="1" x14ac:dyDescent="0.25">
      <c r="A37" s="185" t="s">
        <v>382</v>
      </c>
    </row>
    <row r="38" spans="1:7" s="185" customFormat="1" ht="31.5" customHeight="1" thickTop="1" x14ac:dyDescent="0.2">
      <c r="A38" s="185" t="s">
        <v>838</v>
      </c>
      <c r="D38" s="194" t="s">
        <v>371</v>
      </c>
      <c r="E38" s="195" t="s">
        <v>372</v>
      </c>
      <c r="F38" s="379" t="s">
        <v>373</v>
      </c>
      <c r="G38" s="380"/>
    </row>
    <row r="39" spans="1:7" s="185" customFormat="1" ht="28.5" customHeight="1" thickBot="1" x14ac:dyDescent="0.25">
      <c r="A39" s="196"/>
      <c r="B39" s="196"/>
      <c r="C39" s="197"/>
      <c r="D39" s="198" t="s">
        <v>2</v>
      </c>
      <c r="E39" s="199" t="s">
        <v>2</v>
      </c>
      <c r="F39" s="377" t="s">
        <v>2</v>
      </c>
      <c r="G39" s="378"/>
    </row>
    <row r="40" spans="1:7" s="185" customFormat="1" ht="20.25" customHeight="1" thickTop="1" x14ac:dyDescent="0.2">
      <c r="A40" s="196" t="s">
        <v>412</v>
      </c>
      <c r="B40" s="196"/>
      <c r="C40" s="200"/>
      <c r="D40" s="201"/>
      <c r="E40" s="201"/>
      <c r="F40" s="201"/>
      <c r="G40" s="201"/>
    </row>
    <row r="41" spans="1:7" s="185" customFormat="1" ht="15.75" customHeight="1" x14ac:dyDescent="0.25">
      <c r="A41" s="185" t="s">
        <v>579</v>
      </c>
    </row>
  </sheetData>
  <mergeCells count="8">
    <mergeCell ref="A26:I26"/>
    <mergeCell ref="A32:I32"/>
    <mergeCell ref="F39:G39"/>
    <mergeCell ref="F38:G38"/>
    <mergeCell ref="A3:D3"/>
    <mergeCell ref="F3:J3"/>
    <mergeCell ref="A9:I9"/>
    <mergeCell ref="A22:I22"/>
  </mergeCells>
  <phoneticPr fontId="0" type="noConversion"/>
  <pageMargins left="0.75" right="0.75" top="0.5" bottom="0.5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>
      <selection activeCell="L41" sqref="L41"/>
    </sheetView>
  </sheetViews>
  <sheetFormatPr defaultRowHeight="12.75" x14ac:dyDescent="0.2"/>
  <cols>
    <col min="1" max="1" width="6" customWidth="1"/>
    <col min="2" max="2" width="7.85546875" customWidth="1"/>
    <col min="3" max="3" width="8.28515625" customWidth="1"/>
    <col min="4" max="4" width="8.5703125" customWidth="1"/>
    <col min="5" max="5" width="7.5703125" customWidth="1"/>
    <col min="6" max="6" width="7.7109375" customWidth="1"/>
    <col min="7" max="7" width="9.42578125" customWidth="1"/>
    <col min="8" max="8" width="9.7109375" customWidth="1"/>
    <col min="9" max="9" width="8.85546875" customWidth="1"/>
    <col min="10" max="10" width="11.7109375" customWidth="1"/>
  </cols>
  <sheetData>
    <row r="1" spans="1:10" ht="15.75" x14ac:dyDescent="0.25">
      <c r="A1" s="157" t="s">
        <v>383</v>
      </c>
    </row>
    <row r="3" spans="1:10" ht="19.5" x14ac:dyDescent="0.3">
      <c r="A3" s="177"/>
      <c r="B3" s="177"/>
      <c r="C3" s="177"/>
      <c r="D3" s="177"/>
      <c r="E3" s="177"/>
      <c r="F3" s="177"/>
      <c r="G3" s="177"/>
      <c r="H3" s="177"/>
      <c r="I3" s="177"/>
      <c r="J3" s="177"/>
    </row>
    <row r="4" spans="1:10" ht="16.5" thickBot="1" x14ac:dyDescent="0.3">
      <c r="F4" s="179" t="s">
        <v>384</v>
      </c>
      <c r="G4" s="178">
        <v>15800</v>
      </c>
    </row>
    <row r="5" spans="1:10" ht="49.5" customHeight="1" thickTop="1" x14ac:dyDescent="0.2">
      <c r="A5" s="172" t="s">
        <v>115</v>
      </c>
      <c r="B5" s="173" t="s">
        <v>385</v>
      </c>
      <c r="C5" s="173" t="s">
        <v>4</v>
      </c>
      <c r="D5" s="173" t="s">
        <v>386</v>
      </c>
      <c r="E5" s="173" t="s">
        <v>387</v>
      </c>
      <c r="F5" s="173" t="s">
        <v>388</v>
      </c>
      <c r="G5" s="173" t="s">
        <v>5</v>
      </c>
      <c r="H5" s="173" t="s">
        <v>389</v>
      </c>
      <c r="I5" s="173" t="s">
        <v>390</v>
      </c>
      <c r="J5" s="176" t="s">
        <v>145</v>
      </c>
    </row>
    <row r="6" spans="1:10" x14ac:dyDescent="0.2">
      <c r="A6" s="153">
        <v>1</v>
      </c>
      <c r="B6" s="134" t="s">
        <v>391</v>
      </c>
      <c r="C6" s="133" t="s">
        <v>2</v>
      </c>
      <c r="D6" s="168">
        <v>38718</v>
      </c>
      <c r="E6" s="133" t="s">
        <v>396</v>
      </c>
      <c r="F6" s="133"/>
      <c r="G6" s="134">
        <v>50</v>
      </c>
      <c r="H6" s="174" t="s">
        <v>2</v>
      </c>
      <c r="I6" s="133" t="s">
        <v>2</v>
      </c>
      <c r="J6" s="175" t="s">
        <v>2</v>
      </c>
    </row>
    <row r="7" spans="1:10" x14ac:dyDescent="0.2">
      <c r="A7" s="153">
        <v>2</v>
      </c>
      <c r="B7" s="134" t="s">
        <v>392</v>
      </c>
      <c r="C7" s="133" t="s">
        <v>2</v>
      </c>
      <c r="D7" s="168">
        <v>38722</v>
      </c>
      <c r="E7" s="133"/>
      <c r="F7" s="133" t="s">
        <v>396</v>
      </c>
      <c r="G7" s="134">
        <v>30</v>
      </c>
      <c r="H7" s="134"/>
      <c r="I7" s="163"/>
      <c r="J7" s="136"/>
    </row>
    <row r="8" spans="1:10" x14ac:dyDescent="0.2">
      <c r="A8" s="153">
        <v>3</v>
      </c>
      <c r="B8" s="134" t="s">
        <v>393</v>
      </c>
      <c r="C8" s="133" t="s">
        <v>2</v>
      </c>
      <c r="D8" s="168">
        <v>38724</v>
      </c>
      <c r="E8" s="133" t="s">
        <v>396</v>
      </c>
      <c r="F8" s="133"/>
      <c r="G8" s="134">
        <v>25</v>
      </c>
      <c r="H8" s="134"/>
      <c r="I8" s="163"/>
      <c r="J8" s="136"/>
    </row>
    <row r="9" spans="1:10" x14ac:dyDescent="0.2">
      <c r="A9" s="153">
        <v>4</v>
      </c>
      <c r="B9" s="134" t="s">
        <v>394</v>
      </c>
      <c r="C9" s="133" t="s">
        <v>2</v>
      </c>
      <c r="D9" s="168">
        <v>38727</v>
      </c>
      <c r="E9" s="133" t="s">
        <v>396</v>
      </c>
      <c r="F9" s="133"/>
      <c r="G9" s="134">
        <v>45</v>
      </c>
      <c r="H9" s="134"/>
      <c r="I9" s="163"/>
      <c r="J9" s="136"/>
    </row>
    <row r="10" spans="1:10" x14ac:dyDescent="0.2">
      <c r="A10" s="153">
        <v>5</v>
      </c>
      <c r="B10" s="134" t="s">
        <v>391</v>
      </c>
      <c r="C10" s="133" t="s">
        <v>2</v>
      </c>
      <c r="D10" s="168">
        <v>38730</v>
      </c>
      <c r="E10" s="133"/>
      <c r="F10" s="133" t="s">
        <v>396</v>
      </c>
      <c r="G10" s="134">
        <v>15</v>
      </c>
      <c r="H10" s="134"/>
      <c r="I10" s="163"/>
      <c r="J10" s="136"/>
    </row>
    <row r="11" spans="1:10" x14ac:dyDescent="0.2">
      <c r="A11" s="153">
        <v>6</v>
      </c>
      <c r="B11" s="134" t="s">
        <v>393</v>
      </c>
      <c r="C11" s="133" t="s">
        <v>2</v>
      </c>
      <c r="D11" s="168">
        <v>38737</v>
      </c>
      <c r="E11" s="133"/>
      <c r="F11" s="133" t="s">
        <v>396</v>
      </c>
      <c r="G11" s="134">
        <v>10</v>
      </c>
      <c r="H11" s="134"/>
      <c r="I11" s="163"/>
      <c r="J11" s="136"/>
    </row>
    <row r="12" spans="1:10" x14ac:dyDescent="0.2">
      <c r="A12" s="153">
        <v>7</v>
      </c>
      <c r="B12" s="134" t="s">
        <v>392</v>
      </c>
      <c r="C12" s="133" t="s">
        <v>2</v>
      </c>
      <c r="D12" s="168">
        <v>38731</v>
      </c>
      <c r="E12" s="133" t="s">
        <v>396</v>
      </c>
      <c r="F12" s="133"/>
      <c r="G12" s="134">
        <v>50</v>
      </c>
      <c r="H12" s="134"/>
      <c r="I12" s="163"/>
      <c r="J12" s="136"/>
    </row>
    <row r="13" spans="1:10" x14ac:dyDescent="0.2">
      <c r="A13" s="153">
        <v>8</v>
      </c>
      <c r="B13" s="165" t="s">
        <v>394</v>
      </c>
      <c r="C13" s="133" t="s">
        <v>2</v>
      </c>
      <c r="D13" s="169">
        <v>38742</v>
      </c>
      <c r="E13" s="171"/>
      <c r="F13" s="171" t="s">
        <v>396</v>
      </c>
      <c r="G13" s="165">
        <v>15</v>
      </c>
      <c r="H13" s="165"/>
      <c r="I13" s="166"/>
      <c r="J13" s="167"/>
    </row>
    <row r="14" spans="1:10" x14ac:dyDescent="0.2">
      <c r="A14" s="153">
        <v>9</v>
      </c>
      <c r="B14" s="165" t="s">
        <v>395</v>
      </c>
      <c r="C14" s="133" t="s">
        <v>2</v>
      </c>
      <c r="D14" s="169">
        <v>38719</v>
      </c>
      <c r="E14" s="171" t="s">
        <v>396</v>
      </c>
      <c r="F14" s="171"/>
      <c r="G14" s="165">
        <v>30</v>
      </c>
      <c r="H14" s="165"/>
      <c r="I14" s="166"/>
      <c r="J14" s="167"/>
    </row>
    <row r="15" spans="1:10" ht="13.5" thickBot="1" x14ac:dyDescent="0.25">
      <c r="A15" s="155">
        <v>10</v>
      </c>
      <c r="B15" s="138" t="s">
        <v>395</v>
      </c>
      <c r="C15" s="137" t="s">
        <v>2</v>
      </c>
      <c r="D15" s="170">
        <v>38743</v>
      </c>
      <c r="E15" s="137"/>
      <c r="F15" s="137" t="s">
        <v>396</v>
      </c>
      <c r="G15" s="138">
        <v>10</v>
      </c>
      <c r="H15" s="138"/>
      <c r="I15" s="164"/>
      <c r="J15" s="139"/>
    </row>
    <row r="16" spans="1:10" ht="13.5" thickTop="1" x14ac:dyDescent="0.2">
      <c r="E16" s="388" t="s">
        <v>146</v>
      </c>
      <c r="F16" s="389"/>
      <c r="G16" s="181" t="s">
        <v>2</v>
      </c>
      <c r="H16" s="181" t="s">
        <v>2</v>
      </c>
      <c r="I16" s="181" t="s">
        <v>2</v>
      </c>
      <c r="J16" s="181" t="s">
        <v>2</v>
      </c>
    </row>
    <row r="18" spans="1:10" x14ac:dyDescent="0.2">
      <c r="A18" s="191" t="s">
        <v>458</v>
      </c>
    </row>
    <row r="19" spans="1:10" ht="13.5" thickBot="1" x14ac:dyDescent="0.25">
      <c r="C19" s="180" t="s">
        <v>397</v>
      </c>
      <c r="G19" s="393" t="s">
        <v>459</v>
      </c>
      <c r="H19" s="393"/>
      <c r="I19" s="393"/>
      <c r="J19" s="393"/>
    </row>
    <row r="20" spans="1:10" ht="26.25" thickTop="1" x14ac:dyDescent="0.2">
      <c r="A20" s="156" t="s">
        <v>71</v>
      </c>
      <c r="B20" s="390" t="s">
        <v>72</v>
      </c>
      <c r="C20" s="390"/>
      <c r="D20" s="182" t="s">
        <v>100</v>
      </c>
      <c r="E20" s="183" t="s">
        <v>101</v>
      </c>
      <c r="F20" s="260"/>
      <c r="G20" s="156" t="s">
        <v>71</v>
      </c>
      <c r="H20" s="391" t="s">
        <v>402</v>
      </c>
      <c r="I20" s="392"/>
      <c r="J20" s="183" t="s">
        <v>401</v>
      </c>
    </row>
    <row r="21" spans="1:10" x14ac:dyDescent="0.2">
      <c r="A21" s="132" t="s">
        <v>391</v>
      </c>
      <c r="B21" s="386" t="s">
        <v>398</v>
      </c>
      <c r="C21" s="386"/>
      <c r="D21" s="134">
        <v>200</v>
      </c>
      <c r="E21" s="136">
        <v>220</v>
      </c>
      <c r="F21" s="261"/>
      <c r="G21" s="132" t="s">
        <v>391</v>
      </c>
      <c r="H21" s="382" t="s">
        <v>2</v>
      </c>
      <c r="I21" s="383"/>
      <c r="J21" s="135" t="s">
        <v>2</v>
      </c>
    </row>
    <row r="22" spans="1:10" x14ac:dyDescent="0.2">
      <c r="A22" s="132" t="s">
        <v>393</v>
      </c>
      <c r="B22" s="386" t="s">
        <v>263</v>
      </c>
      <c r="C22" s="386"/>
      <c r="D22" s="134">
        <v>250</v>
      </c>
      <c r="E22" s="136">
        <v>270</v>
      </c>
      <c r="F22" s="261"/>
      <c r="G22" s="132" t="s">
        <v>393</v>
      </c>
      <c r="H22" s="382" t="s">
        <v>2</v>
      </c>
      <c r="I22" s="383"/>
      <c r="J22" s="135" t="s">
        <v>2</v>
      </c>
    </row>
    <row r="23" spans="1:10" x14ac:dyDescent="0.2">
      <c r="A23" s="132" t="s">
        <v>392</v>
      </c>
      <c r="B23" s="386" t="s">
        <v>399</v>
      </c>
      <c r="C23" s="386"/>
      <c r="D23" s="134">
        <v>450</v>
      </c>
      <c r="E23" s="136">
        <v>480</v>
      </c>
      <c r="F23" s="261"/>
      <c r="G23" s="132" t="s">
        <v>392</v>
      </c>
      <c r="H23" s="382" t="s">
        <v>2</v>
      </c>
      <c r="I23" s="383"/>
      <c r="J23" s="135" t="s">
        <v>2</v>
      </c>
    </row>
    <row r="24" spans="1:10" x14ac:dyDescent="0.2">
      <c r="A24" s="132" t="s">
        <v>395</v>
      </c>
      <c r="B24" s="386" t="s">
        <v>262</v>
      </c>
      <c r="C24" s="386"/>
      <c r="D24" s="134">
        <v>280</v>
      </c>
      <c r="E24" s="136">
        <v>300</v>
      </c>
      <c r="F24" s="261"/>
      <c r="G24" s="132" t="s">
        <v>395</v>
      </c>
      <c r="H24" s="382" t="s">
        <v>2</v>
      </c>
      <c r="I24" s="383"/>
      <c r="J24" s="135" t="s">
        <v>2</v>
      </c>
    </row>
    <row r="25" spans="1:10" ht="13.5" thickBot="1" x14ac:dyDescent="0.25">
      <c r="A25" s="142" t="s">
        <v>394</v>
      </c>
      <c r="B25" s="387" t="s">
        <v>400</v>
      </c>
      <c r="C25" s="387"/>
      <c r="D25" s="138">
        <v>150</v>
      </c>
      <c r="E25" s="139">
        <v>180</v>
      </c>
      <c r="F25" s="261"/>
      <c r="G25" s="142" t="s">
        <v>394</v>
      </c>
      <c r="H25" s="384" t="s">
        <v>2</v>
      </c>
      <c r="I25" s="385"/>
      <c r="J25" s="259" t="s">
        <v>2</v>
      </c>
    </row>
    <row r="26" spans="1:10" ht="13.5" thickTop="1" x14ac:dyDescent="0.2"/>
    <row r="27" spans="1:10" s="192" customFormat="1" ht="14.25" x14ac:dyDescent="0.2">
      <c r="A27" s="202" t="s">
        <v>403</v>
      </c>
    </row>
    <row r="28" spans="1:10" s="192" customFormat="1" ht="14.25" x14ac:dyDescent="0.2">
      <c r="A28" s="203" t="s">
        <v>405</v>
      </c>
    </row>
    <row r="29" spans="1:10" s="192" customFormat="1" ht="14.25" x14ac:dyDescent="0.2">
      <c r="A29" s="202" t="s">
        <v>265</v>
      </c>
    </row>
    <row r="30" spans="1:10" s="192" customFormat="1" ht="14.25" x14ac:dyDescent="0.2">
      <c r="A30" s="192" t="s">
        <v>404</v>
      </c>
    </row>
    <row r="31" spans="1:10" s="192" customFormat="1" ht="16.5" customHeight="1" x14ac:dyDescent="0.2">
      <c r="A31" s="192" t="s">
        <v>406</v>
      </c>
    </row>
    <row r="32" spans="1:10" s="192" customFormat="1" ht="16.5" customHeight="1" x14ac:dyDescent="0.2">
      <c r="A32" s="192" t="s">
        <v>407</v>
      </c>
    </row>
    <row r="33" spans="1:1" s="192" customFormat="1" ht="14.25" x14ac:dyDescent="0.2">
      <c r="A33" s="192" t="s">
        <v>408</v>
      </c>
    </row>
    <row r="34" spans="1:1" s="192" customFormat="1" ht="16.5" customHeight="1" x14ac:dyDescent="0.2">
      <c r="A34" s="192" t="s">
        <v>839</v>
      </c>
    </row>
    <row r="35" spans="1:1" s="192" customFormat="1" ht="14.25" x14ac:dyDescent="0.2">
      <c r="A35" s="192" t="s">
        <v>474</v>
      </c>
    </row>
    <row r="36" spans="1:1" s="192" customFormat="1" ht="17.25" customHeight="1" x14ac:dyDescent="0.2">
      <c r="A36" s="192" t="s">
        <v>409</v>
      </c>
    </row>
    <row r="37" spans="1:1" s="192" customFormat="1" ht="17.25" customHeight="1" x14ac:dyDescent="0.2">
      <c r="A37" s="192" t="s">
        <v>410</v>
      </c>
    </row>
    <row r="38" spans="1:1" s="192" customFormat="1" ht="18" customHeight="1" x14ac:dyDescent="0.2">
      <c r="A38" s="192" t="s">
        <v>411</v>
      </c>
    </row>
    <row r="39" spans="1:1" s="192" customFormat="1" ht="16.5" customHeight="1" x14ac:dyDescent="0.2">
      <c r="A39" s="192" t="s">
        <v>845</v>
      </c>
    </row>
    <row r="40" spans="1:1" s="192" customFormat="1" ht="17.25" customHeight="1" x14ac:dyDescent="0.2">
      <c r="A40" s="192" t="s">
        <v>413</v>
      </c>
    </row>
    <row r="41" spans="1:1" s="192" customFormat="1" ht="14.25" x14ac:dyDescent="0.2">
      <c r="A41" s="192" t="s">
        <v>414</v>
      </c>
    </row>
    <row r="42" spans="1:1" s="192" customFormat="1" ht="18" customHeight="1" x14ac:dyDescent="0.25">
      <c r="A42" s="192" t="s">
        <v>580</v>
      </c>
    </row>
  </sheetData>
  <mergeCells count="14">
    <mergeCell ref="E16:F16"/>
    <mergeCell ref="B20:C20"/>
    <mergeCell ref="B21:C21"/>
    <mergeCell ref="H20:I20"/>
    <mergeCell ref="H21:I21"/>
    <mergeCell ref="G19:J19"/>
    <mergeCell ref="H22:I22"/>
    <mergeCell ref="H23:I23"/>
    <mergeCell ref="H24:I24"/>
    <mergeCell ref="H25:I25"/>
    <mergeCell ref="B22:C22"/>
    <mergeCell ref="B23:C23"/>
    <mergeCell ref="B24:C24"/>
    <mergeCell ref="B25:C25"/>
  </mergeCells>
  <phoneticPr fontId="1" type="noConversion"/>
  <pageMargins left="0.5" right="0.5" top="1" bottom="1" header="0.5" footer="0.5"/>
  <pageSetup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activeCell="K10" sqref="K10"/>
    </sheetView>
  </sheetViews>
  <sheetFormatPr defaultRowHeight="12.75" x14ac:dyDescent="0.2"/>
  <cols>
    <col min="2" max="2" width="10.7109375" customWidth="1"/>
    <col min="3" max="3" width="10.5703125" customWidth="1"/>
    <col min="4" max="4" width="11.7109375" customWidth="1"/>
    <col min="6" max="6" width="10.7109375" customWidth="1"/>
  </cols>
  <sheetData>
    <row r="1" spans="1:9" ht="15.75" x14ac:dyDescent="0.25">
      <c r="A1" s="157" t="s">
        <v>415</v>
      </c>
    </row>
    <row r="5" spans="1:9" ht="15" x14ac:dyDescent="0.25">
      <c r="A5" s="190" t="s">
        <v>416</v>
      </c>
      <c r="B5" s="190" t="s">
        <v>72</v>
      </c>
      <c r="C5" s="190" t="s">
        <v>417</v>
      </c>
      <c r="D5" s="190" t="s">
        <v>418</v>
      </c>
      <c r="E5" s="190" t="s">
        <v>103</v>
      </c>
      <c r="F5" s="190" t="s">
        <v>419</v>
      </c>
      <c r="G5" s="190" t="s">
        <v>420</v>
      </c>
      <c r="H5" s="185"/>
      <c r="I5" s="185"/>
    </row>
    <row r="6" spans="1:9" ht="14.25" x14ac:dyDescent="0.2">
      <c r="A6" s="184" t="s">
        <v>421</v>
      </c>
      <c r="B6" s="186" t="s">
        <v>2</v>
      </c>
      <c r="C6" s="184">
        <v>120</v>
      </c>
      <c r="D6" s="186" t="s">
        <v>2</v>
      </c>
      <c r="E6" s="186" t="s">
        <v>2</v>
      </c>
      <c r="F6" s="186" t="s">
        <v>2</v>
      </c>
      <c r="G6" s="186" t="s">
        <v>2</v>
      </c>
      <c r="H6" s="185"/>
      <c r="I6" s="185"/>
    </row>
    <row r="7" spans="1:9" ht="14.25" x14ac:dyDescent="0.2">
      <c r="A7" s="184" t="s">
        <v>422</v>
      </c>
      <c r="B7" s="184"/>
      <c r="C7" s="184">
        <v>200</v>
      </c>
      <c r="D7" s="184"/>
      <c r="E7" s="184"/>
      <c r="F7" s="184"/>
      <c r="G7" s="184"/>
      <c r="H7" s="185"/>
      <c r="I7" s="185"/>
    </row>
    <row r="8" spans="1:9" ht="14.25" x14ac:dyDescent="0.2">
      <c r="A8" s="184" t="s">
        <v>423</v>
      </c>
      <c r="B8" s="184"/>
      <c r="C8" s="184">
        <v>150</v>
      </c>
      <c r="D8" s="184"/>
      <c r="E8" s="184"/>
      <c r="F8" s="184"/>
      <c r="G8" s="184"/>
      <c r="H8" s="185"/>
      <c r="I8" s="185"/>
    </row>
    <row r="9" spans="1:9" ht="14.25" x14ac:dyDescent="0.2">
      <c r="A9" s="184" t="s">
        <v>424</v>
      </c>
      <c r="B9" s="184"/>
      <c r="C9" s="184">
        <v>180</v>
      </c>
      <c r="D9" s="184"/>
      <c r="E9" s="184"/>
      <c r="F9" s="184"/>
      <c r="G9" s="184"/>
      <c r="H9" s="185"/>
      <c r="I9" s="185"/>
    </row>
    <row r="10" spans="1:9" ht="14.25" x14ac:dyDescent="0.2">
      <c r="A10" s="184" t="s">
        <v>425</v>
      </c>
      <c r="B10" s="184"/>
      <c r="C10" s="184">
        <v>250</v>
      </c>
      <c r="D10" s="184"/>
      <c r="E10" s="184"/>
      <c r="F10" s="184"/>
      <c r="G10" s="184"/>
      <c r="H10" s="185"/>
      <c r="I10" s="185"/>
    </row>
    <row r="11" spans="1:9" ht="14.25" x14ac:dyDescent="0.2">
      <c r="A11" s="184" t="s">
        <v>426</v>
      </c>
      <c r="B11" s="184"/>
      <c r="C11" s="184">
        <v>140</v>
      </c>
      <c r="D11" s="184"/>
      <c r="E11" s="184"/>
      <c r="F11" s="184"/>
      <c r="G11" s="184"/>
      <c r="H11" s="185"/>
      <c r="I11" s="185"/>
    </row>
    <row r="12" spans="1:9" ht="14.25" x14ac:dyDescent="0.2">
      <c r="A12" s="184" t="s">
        <v>427</v>
      </c>
      <c r="B12" s="184"/>
      <c r="C12" s="184">
        <v>180</v>
      </c>
      <c r="D12" s="184"/>
      <c r="E12" s="184"/>
      <c r="F12" s="184"/>
      <c r="G12" s="184"/>
      <c r="H12" s="185"/>
      <c r="I12" s="185"/>
    </row>
    <row r="13" spans="1:9" ht="14.25" x14ac:dyDescent="0.2">
      <c r="A13" s="184" t="s">
        <v>428</v>
      </c>
      <c r="B13" s="184"/>
      <c r="C13" s="184">
        <v>220</v>
      </c>
      <c r="D13" s="184"/>
      <c r="E13" s="184"/>
      <c r="F13" s="184"/>
      <c r="G13" s="184"/>
      <c r="H13" s="185"/>
      <c r="I13" s="185"/>
    </row>
    <row r="14" spans="1:9" ht="14.25" x14ac:dyDescent="0.2">
      <c r="A14" s="184" t="s">
        <v>429</v>
      </c>
      <c r="B14" s="184"/>
      <c r="C14" s="184">
        <v>150</v>
      </c>
      <c r="D14" s="184"/>
      <c r="E14" s="184"/>
      <c r="F14" s="184"/>
      <c r="G14" s="184"/>
      <c r="H14" s="185"/>
      <c r="I14" s="185"/>
    </row>
    <row r="15" spans="1:9" ht="14.25" x14ac:dyDescent="0.2">
      <c r="A15" s="184"/>
      <c r="B15" s="184"/>
      <c r="C15" s="184"/>
      <c r="D15" s="184"/>
      <c r="E15" s="184"/>
      <c r="F15" s="184"/>
      <c r="G15" s="184"/>
      <c r="H15" s="185"/>
      <c r="I15" s="185"/>
    </row>
    <row r="16" spans="1:9" ht="15" x14ac:dyDescent="0.25">
      <c r="A16" s="188" t="s">
        <v>430</v>
      </c>
      <c r="B16" s="185"/>
      <c r="C16" s="185"/>
      <c r="D16" s="188" t="s">
        <v>445</v>
      </c>
      <c r="E16" s="185"/>
      <c r="F16" s="185"/>
      <c r="G16" s="185"/>
      <c r="H16" s="185"/>
      <c r="I16" s="185"/>
    </row>
    <row r="17" spans="1:9" ht="15" x14ac:dyDescent="0.25">
      <c r="A17" s="189" t="s">
        <v>431</v>
      </c>
      <c r="B17" s="189" t="s">
        <v>72</v>
      </c>
      <c r="C17" s="189" t="s">
        <v>442</v>
      </c>
      <c r="D17" s="189" t="s">
        <v>443</v>
      </c>
      <c r="E17" s="190">
        <v>1</v>
      </c>
      <c r="F17" s="190">
        <v>4</v>
      </c>
      <c r="G17" s="190">
        <v>9</v>
      </c>
      <c r="H17" s="185"/>
      <c r="I17" s="185"/>
    </row>
    <row r="18" spans="1:9" ht="15" x14ac:dyDescent="0.25">
      <c r="A18" s="184" t="s">
        <v>432</v>
      </c>
      <c r="B18" s="184" t="s">
        <v>437</v>
      </c>
      <c r="C18" s="184">
        <v>7000</v>
      </c>
      <c r="D18" s="189" t="s">
        <v>444</v>
      </c>
      <c r="E18" s="187">
        <v>1.2E-2</v>
      </c>
      <c r="F18" s="187">
        <v>1.4999999999999999E-2</v>
      </c>
      <c r="G18" s="187">
        <v>1.7500000000000002E-2</v>
      </c>
      <c r="H18" s="185"/>
      <c r="I18" s="185"/>
    </row>
    <row r="19" spans="1:9" ht="14.25" x14ac:dyDescent="0.2">
      <c r="A19" s="184" t="s">
        <v>433</v>
      </c>
      <c r="B19" s="184" t="s">
        <v>438</v>
      </c>
      <c r="C19" s="184">
        <v>75000</v>
      </c>
      <c r="D19" s="185"/>
      <c r="E19" s="185"/>
      <c r="F19" s="185"/>
      <c r="G19" s="185"/>
      <c r="H19" s="185"/>
      <c r="I19" s="185"/>
    </row>
    <row r="20" spans="1:9" ht="14.25" x14ac:dyDescent="0.2">
      <c r="A20" s="184" t="s">
        <v>434</v>
      </c>
      <c r="B20" s="184" t="s">
        <v>439</v>
      </c>
      <c r="C20" s="184">
        <v>12000</v>
      </c>
      <c r="D20" s="185" t="s">
        <v>447</v>
      </c>
      <c r="E20" s="185"/>
      <c r="F20" s="185"/>
      <c r="G20" s="185"/>
      <c r="H20" s="185"/>
      <c r="I20" s="185"/>
    </row>
    <row r="21" spans="1:9" ht="14.25" x14ac:dyDescent="0.2">
      <c r="A21" s="184" t="s">
        <v>435</v>
      </c>
      <c r="B21" s="184" t="s">
        <v>440</v>
      </c>
      <c r="C21" s="184">
        <v>30000</v>
      </c>
      <c r="D21" s="185" t="s">
        <v>448</v>
      </c>
      <c r="E21" s="185"/>
      <c r="F21" s="185"/>
      <c r="G21" s="185"/>
      <c r="H21" s="185"/>
      <c r="I21" s="185"/>
    </row>
    <row r="22" spans="1:9" ht="14.25" x14ac:dyDescent="0.2">
      <c r="A22" s="184" t="s">
        <v>436</v>
      </c>
      <c r="B22" s="184" t="s">
        <v>441</v>
      </c>
      <c r="C22" s="184">
        <v>35000</v>
      </c>
      <c r="D22" s="185" t="s">
        <v>449</v>
      </c>
      <c r="E22" s="185"/>
      <c r="F22" s="185"/>
      <c r="G22" s="185"/>
      <c r="H22" s="185"/>
      <c r="I22" s="185"/>
    </row>
    <row r="23" spans="1:9" ht="14.25" x14ac:dyDescent="0.2">
      <c r="A23" s="185"/>
      <c r="B23" s="185"/>
      <c r="C23" s="185"/>
      <c r="D23" s="185"/>
      <c r="E23" s="185"/>
      <c r="F23" s="185"/>
      <c r="G23" s="185"/>
      <c r="H23" s="185"/>
      <c r="I23" s="185"/>
    </row>
    <row r="24" spans="1:9" ht="15" x14ac:dyDescent="0.25">
      <c r="A24" s="185"/>
      <c r="B24" s="188" t="s">
        <v>228</v>
      </c>
      <c r="C24" s="185"/>
      <c r="D24" s="185"/>
      <c r="E24" s="185"/>
      <c r="F24" s="185"/>
      <c r="G24" s="185"/>
      <c r="H24" s="185"/>
      <c r="I24" s="185"/>
    </row>
    <row r="25" spans="1:9" ht="15" x14ac:dyDescent="0.25">
      <c r="A25" s="185"/>
      <c r="B25" s="394" t="s">
        <v>202</v>
      </c>
      <c r="C25" s="395"/>
      <c r="D25" s="396"/>
      <c r="E25" s="185"/>
      <c r="F25" s="185"/>
      <c r="G25" s="185"/>
      <c r="H25" s="185"/>
      <c r="I25" s="185"/>
    </row>
    <row r="26" spans="1:9" ht="15" x14ac:dyDescent="0.25">
      <c r="A26" s="185"/>
      <c r="B26" s="189" t="s">
        <v>446</v>
      </c>
      <c r="C26" s="186" t="s">
        <v>450</v>
      </c>
      <c r="D26" s="186" t="s">
        <v>451</v>
      </c>
      <c r="E26" s="185"/>
      <c r="F26" s="185"/>
      <c r="G26" s="185"/>
      <c r="H26" s="185"/>
      <c r="I26" s="185"/>
    </row>
    <row r="27" spans="1:9" ht="15" x14ac:dyDescent="0.25">
      <c r="A27" s="185"/>
      <c r="B27" s="189" t="s">
        <v>437</v>
      </c>
      <c r="C27" s="186" t="s">
        <v>2</v>
      </c>
      <c r="D27" s="186" t="s">
        <v>2</v>
      </c>
      <c r="E27" s="185"/>
      <c r="F27" s="185"/>
      <c r="G27" s="185"/>
      <c r="H27" s="185"/>
      <c r="I27" s="185"/>
    </row>
    <row r="28" spans="1:9" ht="15" x14ac:dyDescent="0.25">
      <c r="A28" s="185"/>
      <c r="B28" s="189" t="s">
        <v>439</v>
      </c>
      <c r="C28" s="186" t="s">
        <v>2</v>
      </c>
      <c r="D28" s="186" t="s">
        <v>2</v>
      </c>
      <c r="E28" s="185"/>
      <c r="F28" s="185"/>
      <c r="G28" s="185"/>
      <c r="H28" s="185"/>
      <c r="I28" s="185"/>
    </row>
    <row r="29" spans="1:9" s="192" customFormat="1" ht="15" x14ac:dyDescent="0.25">
      <c r="A29" s="188" t="s">
        <v>452</v>
      </c>
    </row>
    <row r="30" spans="1:9" s="192" customFormat="1" ht="14.25" x14ac:dyDescent="0.2">
      <c r="A30" s="203" t="s">
        <v>539</v>
      </c>
    </row>
    <row r="31" spans="1:9" s="192" customFormat="1" ht="14.25" x14ac:dyDescent="0.2">
      <c r="A31" s="192" t="s">
        <v>540</v>
      </c>
    </row>
    <row r="32" spans="1:9" s="192" customFormat="1" ht="14.25" x14ac:dyDescent="0.2">
      <c r="A32" s="203" t="s">
        <v>453</v>
      </c>
    </row>
    <row r="33" spans="1:2" s="192" customFormat="1" ht="14.25" x14ac:dyDescent="0.2">
      <c r="A33" s="192" t="s">
        <v>454</v>
      </c>
    </row>
    <row r="34" spans="1:2" s="192" customFormat="1" ht="15" x14ac:dyDescent="0.25">
      <c r="A34" s="188" t="s">
        <v>403</v>
      </c>
    </row>
    <row r="35" spans="1:2" s="192" customFormat="1" ht="14.25" x14ac:dyDescent="0.2">
      <c r="A35" s="213" t="s">
        <v>455</v>
      </c>
    </row>
    <row r="36" spans="1:2" s="192" customFormat="1" ht="14.25" x14ac:dyDescent="0.2">
      <c r="A36" s="213" t="s">
        <v>456</v>
      </c>
    </row>
    <row r="37" spans="1:2" s="192" customFormat="1" ht="14.25" x14ac:dyDescent="0.2">
      <c r="A37" s="213" t="s">
        <v>457</v>
      </c>
    </row>
    <row r="38" spans="1:2" s="192" customFormat="1" ht="14.25" x14ac:dyDescent="0.2">
      <c r="A38" s="202" t="s">
        <v>265</v>
      </c>
    </row>
    <row r="39" spans="1:2" s="192" customFormat="1" ht="14.25" customHeight="1" x14ac:dyDescent="0.2">
      <c r="A39" s="192" t="s">
        <v>460</v>
      </c>
    </row>
    <row r="40" spans="1:2" s="192" customFormat="1" ht="14.25" customHeight="1" x14ac:dyDescent="0.2">
      <c r="A40" s="192" t="s">
        <v>461</v>
      </c>
    </row>
    <row r="41" spans="1:2" s="192" customFormat="1" ht="14.25" customHeight="1" x14ac:dyDescent="0.2">
      <c r="B41" s="203" t="s">
        <v>462</v>
      </c>
    </row>
    <row r="42" spans="1:2" s="192" customFormat="1" ht="14.25" customHeight="1" x14ac:dyDescent="0.2">
      <c r="A42" s="192" t="s">
        <v>463</v>
      </c>
    </row>
    <row r="43" spans="1:2" s="192" customFormat="1" ht="14.25" customHeight="1" x14ac:dyDescent="0.2">
      <c r="B43" s="203" t="s">
        <v>464</v>
      </c>
    </row>
    <row r="44" spans="1:2" s="192" customFormat="1" ht="14.25" customHeight="1" x14ac:dyDescent="0.2">
      <c r="A44" s="192" t="s">
        <v>465</v>
      </c>
    </row>
    <row r="45" spans="1:2" s="192" customFormat="1" ht="14.25" customHeight="1" x14ac:dyDescent="0.2">
      <c r="B45" s="203" t="s">
        <v>466</v>
      </c>
    </row>
    <row r="46" spans="1:2" s="192" customFormat="1" ht="14.25" customHeight="1" x14ac:dyDescent="0.2">
      <c r="B46" s="192" t="s">
        <v>467</v>
      </c>
    </row>
    <row r="47" spans="1:2" s="192" customFormat="1" ht="14.25" customHeight="1" x14ac:dyDescent="0.2">
      <c r="A47" s="192" t="s">
        <v>468</v>
      </c>
    </row>
    <row r="48" spans="1:2" s="192" customFormat="1" ht="16.5" customHeight="1" x14ac:dyDescent="0.2">
      <c r="A48" s="192" t="s">
        <v>541</v>
      </c>
    </row>
    <row r="49" spans="1:1" s="192" customFormat="1" ht="16.5" customHeight="1" x14ac:dyDescent="0.2">
      <c r="A49" s="192" t="s">
        <v>542</v>
      </c>
    </row>
    <row r="50" spans="1:1" s="192" customFormat="1" ht="15.75" customHeight="1" x14ac:dyDescent="0.2">
      <c r="A50" s="192" t="s">
        <v>469</v>
      </c>
    </row>
    <row r="51" spans="1:1" s="192" customFormat="1" ht="17.25" customHeight="1" x14ac:dyDescent="0.2">
      <c r="A51" s="192" t="s">
        <v>846</v>
      </c>
    </row>
    <row r="52" spans="1:1" s="192" customFormat="1" ht="16.5" customHeight="1" x14ac:dyDescent="0.25">
      <c r="A52" s="192" t="s">
        <v>581</v>
      </c>
    </row>
  </sheetData>
  <mergeCells count="1">
    <mergeCell ref="B25:D25"/>
  </mergeCells>
  <phoneticPr fontId="1" type="noConversion"/>
  <pageMargins left="0.5" right="0.5" top="0.25" bottom="0.25" header="0.5" footer="0.5"/>
  <pageSetup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selection activeCell="A42" sqref="A42"/>
    </sheetView>
  </sheetViews>
  <sheetFormatPr defaultRowHeight="14.25" x14ac:dyDescent="0.2"/>
  <cols>
    <col min="1" max="1" width="7.42578125" style="192" customWidth="1"/>
    <col min="2" max="2" width="9.7109375" style="192" customWidth="1"/>
    <col min="3" max="3" width="9.140625" style="192"/>
    <col min="4" max="4" width="9.5703125" style="192" customWidth="1"/>
    <col min="5" max="5" width="9.140625" style="192"/>
    <col min="6" max="6" width="7.28515625" style="192" customWidth="1"/>
    <col min="7" max="7" width="7" style="192" customWidth="1"/>
    <col min="8" max="8" width="7.5703125" style="192" customWidth="1"/>
    <col min="9" max="9" width="7" style="192" customWidth="1"/>
    <col min="10" max="11" width="6.85546875" style="192" customWidth="1"/>
    <col min="12" max="16384" width="9.140625" style="192"/>
  </cols>
  <sheetData>
    <row r="1" spans="1:8" ht="15.75" x14ac:dyDescent="0.25">
      <c r="A1" s="157" t="s">
        <v>475</v>
      </c>
    </row>
    <row r="2" spans="1:8" ht="15.75" x14ac:dyDescent="0.25">
      <c r="A2" s="157"/>
    </row>
    <row r="3" spans="1:8" ht="15.75" x14ac:dyDescent="0.25">
      <c r="A3" s="157"/>
    </row>
    <row r="4" spans="1:8" ht="15.75" x14ac:dyDescent="0.25">
      <c r="A4" s="157"/>
    </row>
    <row r="5" spans="1:8" ht="15.75" thickBot="1" x14ac:dyDescent="0.3">
      <c r="D5" s="264" t="s">
        <v>1</v>
      </c>
      <c r="E5" s="205" t="s">
        <v>2</v>
      </c>
    </row>
    <row r="6" spans="1:8" ht="47.25" customHeight="1" thickTop="1" x14ac:dyDescent="0.2">
      <c r="A6" s="172" t="s">
        <v>115</v>
      </c>
      <c r="B6" s="173" t="s">
        <v>479</v>
      </c>
      <c r="C6" s="173" t="s">
        <v>480</v>
      </c>
      <c r="D6" s="173" t="s">
        <v>481</v>
      </c>
      <c r="E6" s="173" t="s">
        <v>482</v>
      </c>
      <c r="F6" s="173" t="s">
        <v>60</v>
      </c>
      <c r="G6" s="173" t="s">
        <v>8</v>
      </c>
      <c r="H6" s="176" t="s">
        <v>483</v>
      </c>
    </row>
    <row r="7" spans="1:8" x14ac:dyDescent="0.2">
      <c r="A7" s="153">
        <v>1</v>
      </c>
      <c r="B7" s="134" t="s">
        <v>42</v>
      </c>
      <c r="C7" s="133" t="s">
        <v>492</v>
      </c>
      <c r="D7" s="168" t="s">
        <v>502</v>
      </c>
      <c r="E7" s="133">
        <v>300</v>
      </c>
      <c r="F7" s="211" t="s">
        <v>2</v>
      </c>
      <c r="G7" s="133" t="s">
        <v>2</v>
      </c>
      <c r="H7" s="175" t="s">
        <v>2</v>
      </c>
    </row>
    <row r="8" spans="1:8" x14ac:dyDescent="0.2">
      <c r="A8" s="153">
        <v>2</v>
      </c>
      <c r="B8" s="134" t="s">
        <v>484</v>
      </c>
      <c r="C8" s="133" t="s">
        <v>493</v>
      </c>
      <c r="D8" s="168" t="s">
        <v>503</v>
      </c>
      <c r="E8" s="133">
        <v>150</v>
      </c>
      <c r="F8" s="133"/>
      <c r="G8" s="134"/>
      <c r="H8" s="136"/>
    </row>
    <row r="9" spans="1:8" x14ac:dyDescent="0.2">
      <c r="A9" s="153">
        <v>3</v>
      </c>
      <c r="B9" s="134" t="s">
        <v>485</v>
      </c>
      <c r="C9" s="133" t="s">
        <v>494</v>
      </c>
      <c r="D9" s="168" t="s">
        <v>504</v>
      </c>
      <c r="E9" s="133">
        <v>100</v>
      </c>
      <c r="F9" s="133"/>
      <c r="G9" s="134"/>
      <c r="H9" s="136"/>
    </row>
    <row r="10" spans="1:8" x14ac:dyDescent="0.2">
      <c r="A10" s="153">
        <v>4</v>
      </c>
      <c r="B10" s="134" t="s">
        <v>486</v>
      </c>
      <c r="C10" s="133" t="s">
        <v>495</v>
      </c>
      <c r="D10" s="168" t="s">
        <v>505</v>
      </c>
      <c r="E10" s="133">
        <v>100</v>
      </c>
      <c r="F10" s="133"/>
      <c r="G10" s="134"/>
      <c r="H10" s="136"/>
    </row>
    <row r="11" spans="1:8" x14ac:dyDescent="0.2">
      <c r="A11" s="153">
        <v>5</v>
      </c>
      <c r="B11" s="134" t="s">
        <v>487</v>
      </c>
      <c r="C11" s="133" t="s">
        <v>496</v>
      </c>
      <c r="D11" s="168" t="s">
        <v>506</v>
      </c>
      <c r="E11" s="133">
        <v>180</v>
      </c>
      <c r="F11" s="133"/>
      <c r="G11" s="134"/>
      <c r="H11" s="136"/>
    </row>
    <row r="12" spans="1:8" x14ac:dyDescent="0.2">
      <c r="A12" s="153">
        <v>6</v>
      </c>
      <c r="B12" s="134" t="s">
        <v>488</v>
      </c>
      <c r="C12" s="133" t="s">
        <v>497</v>
      </c>
      <c r="D12" s="168" t="s">
        <v>506</v>
      </c>
      <c r="E12" s="133">
        <v>390</v>
      </c>
      <c r="F12" s="133"/>
      <c r="G12" s="134"/>
      <c r="H12" s="136"/>
    </row>
    <row r="13" spans="1:8" x14ac:dyDescent="0.2">
      <c r="A13" s="153">
        <v>7</v>
      </c>
      <c r="B13" s="134" t="s">
        <v>351</v>
      </c>
      <c r="C13" s="133" t="s">
        <v>498</v>
      </c>
      <c r="D13" s="168" t="s">
        <v>502</v>
      </c>
      <c r="E13" s="133">
        <v>300</v>
      </c>
      <c r="F13" s="133"/>
      <c r="G13" s="134"/>
      <c r="H13" s="136"/>
    </row>
    <row r="14" spans="1:8" x14ac:dyDescent="0.2">
      <c r="A14" s="153">
        <v>8</v>
      </c>
      <c r="B14" s="165" t="s">
        <v>489</v>
      </c>
      <c r="C14" s="133" t="s">
        <v>499</v>
      </c>
      <c r="D14" s="168" t="s">
        <v>508</v>
      </c>
      <c r="E14" s="171">
        <v>120</v>
      </c>
      <c r="F14" s="171"/>
      <c r="G14" s="165"/>
      <c r="H14" s="167"/>
    </row>
    <row r="15" spans="1:8" x14ac:dyDescent="0.2">
      <c r="A15" s="153">
        <v>9</v>
      </c>
      <c r="B15" s="165" t="s">
        <v>490</v>
      </c>
      <c r="C15" s="133" t="s">
        <v>500</v>
      </c>
      <c r="D15" s="168" t="s">
        <v>509</v>
      </c>
      <c r="E15" s="171">
        <v>100</v>
      </c>
      <c r="F15" s="171"/>
      <c r="G15" s="165"/>
      <c r="H15" s="167"/>
    </row>
    <row r="16" spans="1:8" ht="15" thickBot="1" x14ac:dyDescent="0.25">
      <c r="A16" s="155">
        <v>10</v>
      </c>
      <c r="B16" s="138" t="s">
        <v>491</v>
      </c>
      <c r="C16" s="137" t="s">
        <v>501</v>
      </c>
      <c r="D16" s="170" t="s">
        <v>507</v>
      </c>
      <c r="E16" s="137">
        <v>290</v>
      </c>
      <c r="F16" s="137"/>
      <c r="G16" s="138"/>
      <c r="H16" s="139"/>
    </row>
    <row r="17" spans="1:12" ht="15" thickTop="1" x14ac:dyDescent="0.2">
      <c r="A17" s="262" t="s">
        <v>516</v>
      </c>
      <c r="B17" s="150"/>
      <c r="C17" s="206"/>
      <c r="D17" s="207"/>
      <c r="E17" s="263" t="s">
        <v>523</v>
      </c>
      <c r="F17" s="206"/>
      <c r="G17" s="150"/>
      <c r="H17" s="150"/>
    </row>
    <row r="18" spans="1:12" x14ac:dyDescent="0.2">
      <c r="A18" s="133"/>
      <c r="B18" s="209" t="s">
        <v>517</v>
      </c>
      <c r="C18" s="133" t="s">
        <v>518</v>
      </c>
      <c r="E18" s="168" t="s">
        <v>524</v>
      </c>
      <c r="F18" s="133">
        <v>1</v>
      </c>
      <c r="G18" s="133">
        <v>2</v>
      </c>
      <c r="H18" s="209">
        <v>3</v>
      </c>
      <c r="I18" s="209">
        <v>4</v>
      </c>
      <c r="J18" s="210">
        <v>5</v>
      </c>
      <c r="K18" s="210">
        <v>6</v>
      </c>
      <c r="L18" s="210">
        <v>7</v>
      </c>
    </row>
    <row r="19" spans="1:12" x14ac:dyDescent="0.2">
      <c r="A19" s="133" t="s">
        <v>519</v>
      </c>
      <c r="B19" s="134">
        <v>180</v>
      </c>
      <c r="C19" s="133">
        <v>185</v>
      </c>
      <c r="E19" s="168" t="s">
        <v>525</v>
      </c>
      <c r="F19" s="133">
        <v>1.02</v>
      </c>
      <c r="G19" s="133">
        <v>1.06</v>
      </c>
      <c r="H19" s="209">
        <v>1.1299999999999999</v>
      </c>
      <c r="I19" s="209">
        <v>1.2</v>
      </c>
      <c r="J19" s="210">
        <v>1.28</v>
      </c>
      <c r="K19" s="210">
        <v>1.36</v>
      </c>
      <c r="L19" s="210">
        <v>1.45</v>
      </c>
    </row>
    <row r="20" spans="1:12" x14ac:dyDescent="0.2">
      <c r="A20" s="133" t="s">
        <v>520</v>
      </c>
      <c r="B20" s="134">
        <v>110</v>
      </c>
      <c r="C20" s="133">
        <v>120</v>
      </c>
    </row>
    <row r="21" spans="1:12" x14ac:dyDescent="0.2">
      <c r="A21" s="133" t="s">
        <v>521</v>
      </c>
      <c r="B21" s="134">
        <v>150</v>
      </c>
      <c r="C21" s="133">
        <v>150</v>
      </c>
      <c r="D21" s="207"/>
      <c r="E21" s="206"/>
      <c r="F21" s="206"/>
      <c r="G21" s="150"/>
      <c r="H21" s="150"/>
    </row>
    <row r="22" spans="1:12" x14ac:dyDescent="0.2">
      <c r="A22" s="133" t="s">
        <v>522</v>
      </c>
      <c r="B22" s="208">
        <v>200</v>
      </c>
      <c r="C22" s="133">
        <v>215</v>
      </c>
      <c r="D22" s="207"/>
    </row>
    <row r="24" spans="1:12" ht="16.5" customHeight="1" x14ac:dyDescent="0.25">
      <c r="A24" s="212" t="s">
        <v>537</v>
      </c>
    </row>
    <row r="25" spans="1:12" x14ac:dyDescent="0.2">
      <c r="A25" s="192" t="s">
        <v>510</v>
      </c>
    </row>
    <row r="26" spans="1:12" x14ac:dyDescent="0.2">
      <c r="A26" s="192" t="s">
        <v>511</v>
      </c>
    </row>
    <row r="27" spans="1:12" ht="17.25" customHeight="1" x14ac:dyDescent="0.2">
      <c r="A27" s="192" t="s">
        <v>512</v>
      </c>
    </row>
    <row r="28" spans="1:12" x14ac:dyDescent="0.2">
      <c r="A28" s="192" t="s">
        <v>513</v>
      </c>
    </row>
    <row r="29" spans="1:12" x14ac:dyDescent="0.2">
      <c r="A29" s="192" t="s">
        <v>514</v>
      </c>
    </row>
    <row r="30" spans="1:12" x14ac:dyDescent="0.2">
      <c r="A30" s="192" t="s">
        <v>515</v>
      </c>
    </row>
    <row r="31" spans="1:12" ht="18" customHeight="1" x14ac:dyDescent="0.2">
      <c r="A31" s="192" t="s">
        <v>526</v>
      </c>
    </row>
    <row r="32" spans="1:12" x14ac:dyDescent="0.2">
      <c r="A32" s="192" t="s">
        <v>527</v>
      </c>
    </row>
    <row r="33" spans="1:1" x14ac:dyDescent="0.2">
      <c r="A33" s="192" t="s">
        <v>528</v>
      </c>
    </row>
    <row r="34" spans="1:1" ht="18" customHeight="1" x14ac:dyDescent="0.2">
      <c r="A34" s="192" t="s">
        <v>538</v>
      </c>
    </row>
    <row r="35" spans="1:1" ht="18" customHeight="1" x14ac:dyDescent="0.2">
      <c r="A35" s="192" t="s">
        <v>529</v>
      </c>
    </row>
    <row r="36" spans="1:1" x14ac:dyDescent="0.2">
      <c r="A36" s="192" t="s">
        <v>530</v>
      </c>
    </row>
    <row r="37" spans="1:1" ht="17.25" customHeight="1" x14ac:dyDescent="0.2">
      <c r="A37" s="192" t="s">
        <v>531</v>
      </c>
    </row>
    <row r="38" spans="1:1" x14ac:dyDescent="0.2">
      <c r="A38" s="192" t="s">
        <v>532</v>
      </c>
    </row>
    <row r="39" spans="1:1" ht="15.75" customHeight="1" x14ac:dyDescent="0.2">
      <c r="A39" s="192" t="s">
        <v>533</v>
      </c>
    </row>
    <row r="40" spans="1:1" x14ac:dyDescent="0.2">
      <c r="A40" s="192" t="s">
        <v>534</v>
      </c>
    </row>
    <row r="41" spans="1:1" ht="18" customHeight="1" x14ac:dyDescent="0.2">
      <c r="A41" s="192" t="s">
        <v>535</v>
      </c>
    </row>
    <row r="42" spans="1:1" ht="18" customHeight="1" x14ac:dyDescent="0.2">
      <c r="A42" s="192" t="s">
        <v>847</v>
      </c>
    </row>
    <row r="43" spans="1:1" ht="18.75" customHeight="1" x14ac:dyDescent="0.2">
      <c r="A43" s="192" t="s">
        <v>536</v>
      </c>
    </row>
    <row r="44" spans="1:1" ht="18" customHeight="1" x14ac:dyDescent="0.25">
      <c r="A44" s="192" t="s">
        <v>582</v>
      </c>
    </row>
  </sheetData>
  <phoneticPr fontId="1" type="noConversion"/>
  <pageMargins left="0.5" right="0.5" top="0.5" bottom="0.5" header="0.5" footer="0.5"/>
  <pageSetup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opLeftCell="A13" workbookViewId="0">
      <selection activeCell="E40" sqref="E40:F40"/>
    </sheetView>
  </sheetViews>
  <sheetFormatPr defaultRowHeight="15" x14ac:dyDescent="0.25"/>
  <cols>
    <col min="1" max="1" width="10.140625" style="215" customWidth="1"/>
    <col min="2" max="2" width="9.85546875" style="215" customWidth="1"/>
    <col min="3" max="3" width="9.140625" style="215"/>
    <col min="4" max="4" width="9.7109375" style="215" customWidth="1"/>
    <col min="5" max="5" width="10.140625" style="215" customWidth="1"/>
    <col min="6" max="6" width="9.140625" style="215"/>
    <col min="7" max="7" width="12.7109375" style="215" customWidth="1"/>
    <col min="8" max="8" width="10.85546875" style="215" customWidth="1"/>
    <col min="9" max="9" width="9.42578125" style="215" customWidth="1"/>
    <col min="10" max="12" width="9.140625" style="215"/>
    <col min="13" max="13" width="14" style="215" bestFit="1" customWidth="1"/>
    <col min="14" max="16384" width="9.140625" style="215"/>
  </cols>
  <sheetData>
    <row r="1" spans="1:22" ht="15.75" x14ac:dyDescent="0.25">
      <c r="A1" s="214" t="s">
        <v>543</v>
      </c>
    </row>
    <row r="2" spans="1:22" ht="15.75" x14ac:dyDescent="0.25">
      <c r="A2" s="214"/>
    </row>
    <row r="3" spans="1:22" ht="20.25" x14ac:dyDescent="0.3">
      <c r="A3" s="397" t="s">
        <v>544</v>
      </c>
      <c r="B3" s="397"/>
      <c r="C3" s="397"/>
      <c r="D3" s="397"/>
      <c r="E3" s="397"/>
      <c r="F3" s="397"/>
      <c r="G3" s="397"/>
      <c r="H3" s="397"/>
      <c r="I3" s="397"/>
    </row>
    <row r="4" spans="1:22" ht="19.5" x14ac:dyDescent="0.3">
      <c r="A4" s="398" t="s">
        <v>598</v>
      </c>
      <c r="B4" s="398"/>
      <c r="C4" s="398"/>
      <c r="D4" s="398"/>
      <c r="E4" s="398"/>
      <c r="F4" s="398"/>
      <c r="G4" s="398"/>
      <c r="H4" s="398"/>
      <c r="I4" s="398"/>
    </row>
    <row r="5" spans="1:22" ht="15.75" x14ac:dyDescent="0.25">
      <c r="G5" s="409" t="s">
        <v>548</v>
      </c>
      <c r="H5" s="409"/>
    </row>
    <row r="6" spans="1:22" s="75" customFormat="1" ht="31.5" x14ac:dyDescent="0.25">
      <c r="A6" s="204" t="s">
        <v>416</v>
      </c>
      <c r="B6" s="204" t="s">
        <v>72</v>
      </c>
      <c r="C6" s="204" t="s">
        <v>545</v>
      </c>
      <c r="D6" s="204" t="s">
        <v>417</v>
      </c>
      <c r="E6" s="204" t="s">
        <v>546</v>
      </c>
      <c r="F6" s="204" t="s">
        <v>547</v>
      </c>
      <c r="G6" s="218" t="s">
        <v>257</v>
      </c>
      <c r="H6" s="204" t="s">
        <v>418</v>
      </c>
      <c r="I6" s="219"/>
      <c r="L6" s="274"/>
      <c r="M6" s="274"/>
      <c r="N6" s="274"/>
      <c r="O6" s="295"/>
      <c r="P6" s="295"/>
      <c r="Q6" s="295"/>
      <c r="R6" s="295"/>
      <c r="S6" s="295"/>
      <c r="T6" s="295"/>
      <c r="U6" s="295"/>
      <c r="V6" s="295"/>
    </row>
    <row r="7" spans="1:22" s="75" customFormat="1" ht="15.75" x14ac:dyDescent="0.25">
      <c r="A7" s="81" t="s">
        <v>549</v>
      </c>
      <c r="B7" s="81" t="s">
        <v>2</v>
      </c>
      <c r="C7" s="81" t="s">
        <v>2</v>
      </c>
      <c r="D7" s="81">
        <v>50</v>
      </c>
      <c r="E7" s="222">
        <v>38811</v>
      </c>
      <c r="F7" s="81" t="s">
        <v>2</v>
      </c>
      <c r="G7" s="81" t="s">
        <v>2</v>
      </c>
      <c r="H7" s="81" t="s">
        <v>2</v>
      </c>
      <c r="I7" s="220"/>
      <c r="L7" s="295"/>
      <c r="M7" s="295"/>
      <c r="N7" s="295"/>
      <c r="O7" s="295"/>
      <c r="P7" s="295"/>
      <c r="Q7" s="295"/>
      <c r="R7" s="295"/>
      <c r="S7" s="295"/>
      <c r="T7" s="295"/>
      <c r="U7" s="295"/>
      <c r="V7" s="295"/>
    </row>
    <row r="8" spans="1:22" s="75" customFormat="1" ht="15.75" x14ac:dyDescent="0.25">
      <c r="A8" s="81" t="s">
        <v>550</v>
      </c>
      <c r="B8" s="80"/>
      <c r="C8" s="80"/>
      <c r="D8" s="81">
        <v>35</v>
      </c>
      <c r="E8" s="222">
        <v>38822</v>
      </c>
      <c r="F8" s="80"/>
      <c r="G8" s="80"/>
      <c r="H8" s="80"/>
      <c r="I8" s="220"/>
      <c r="L8" s="295"/>
      <c r="M8" s="295"/>
      <c r="N8" s="295"/>
      <c r="O8" s="295"/>
      <c r="P8" s="295"/>
      <c r="Q8" s="295"/>
      <c r="R8" s="295"/>
      <c r="S8" s="295"/>
      <c r="T8" s="295"/>
      <c r="U8" s="295"/>
      <c r="V8" s="295"/>
    </row>
    <row r="9" spans="1:22" s="75" customFormat="1" ht="15.75" x14ac:dyDescent="0.25">
      <c r="A9" s="81" t="s">
        <v>551</v>
      </c>
      <c r="B9" s="80"/>
      <c r="C9" s="80"/>
      <c r="D9" s="81">
        <v>36</v>
      </c>
      <c r="E9" s="222">
        <v>38831</v>
      </c>
      <c r="F9" s="80"/>
      <c r="G9" s="80"/>
      <c r="H9" s="80"/>
      <c r="I9" s="220"/>
      <c r="L9" s="295"/>
      <c r="M9" s="295"/>
      <c r="N9" s="295"/>
      <c r="O9" s="295"/>
      <c r="P9" s="295"/>
      <c r="Q9" s="295"/>
      <c r="R9" s="295"/>
      <c r="S9" s="295"/>
      <c r="T9" s="295"/>
      <c r="U9" s="295"/>
      <c r="V9" s="295"/>
    </row>
    <row r="10" spans="1:22" s="75" customFormat="1" ht="15.75" x14ac:dyDescent="0.25">
      <c r="A10" s="81" t="s">
        <v>560</v>
      </c>
      <c r="B10" s="80"/>
      <c r="C10" s="80"/>
      <c r="D10" s="81">
        <v>70</v>
      </c>
      <c r="E10" s="222">
        <v>38839</v>
      </c>
      <c r="F10" s="80"/>
      <c r="G10" s="80"/>
      <c r="H10" s="80"/>
      <c r="I10" s="220"/>
      <c r="L10" s="295"/>
      <c r="M10" s="295"/>
      <c r="N10" s="295"/>
      <c r="O10" s="295"/>
      <c r="P10" s="295"/>
      <c r="Q10" s="295"/>
      <c r="R10" s="295"/>
      <c r="S10" s="295"/>
      <c r="T10" s="295"/>
      <c r="U10" s="295"/>
      <c r="V10" s="295"/>
    </row>
    <row r="11" spans="1:22" s="75" customFormat="1" ht="15.75" x14ac:dyDescent="0.25">
      <c r="A11" s="81" t="s">
        <v>550</v>
      </c>
      <c r="B11" s="80"/>
      <c r="C11" s="80"/>
      <c r="D11" s="81">
        <v>45</v>
      </c>
      <c r="E11" s="222">
        <v>38849</v>
      </c>
      <c r="F11" s="80"/>
      <c r="G11" s="80"/>
      <c r="H11" s="80"/>
      <c r="I11" s="220"/>
      <c r="L11" s="295"/>
      <c r="M11" s="295"/>
      <c r="N11" s="295"/>
      <c r="O11" s="295"/>
      <c r="P11" s="295"/>
      <c r="Q11" s="295"/>
      <c r="R11" s="295"/>
      <c r="S11" s="295"/>
      <c r="T11" s="295"/>
      <c r="U11" s="295"/>
      <c r="V11" s="295"/>
    </row>
    <row r="12" spans="1:22" s="75" customFormat="1" ht="15.75" x14ac:dyDescent="0.25">
      <c r="A12" s="81" t="s">
        <v>552</v>
      </c>
      <c r="B12" s="80"/>
      <c r="C12" s="80"/>
      <c r="D12" s="81">
        <v>12</v>
      </c>
      <c r="E12" s="222">
        <v>38861</v>
      </c>
      <c r="F12" s="80"/>
      <c r="G12" s="80"/>
      <c r="H12" s="80"/>
      <c r="I12" s="220"/>
      <c r="L12" s="295"/>
      <c r="M12" s="295"/>
      <c r="N12" s="295"/>
      <c r="O12" s="295"/>
      <c r="P12" s="295"/>
      <c r="Q12" s="295"/>
      <c r="R12" s="295"/>
      <c r="S12" s="295"/>
      <c r="T12" s="295"/>
      <c r="U12" s="295"/>
      <c r="V12" s="295"/>
    </row>
    <row r="13" spans="1:22" s="75" customFormat="1" ht="15.75" x14ac:dyDescent="0.25">
      <c r="A13" s="81" t="s">
        <v>553</v>
      </c>
      <c r="B13" s="80"/>
      <c r="C13" s="80"/>
      <c r="D13" s="81">
        <v>60</v>
      </c>
      <c r="E13" s="222">
        <v>38863</v>
      </c>
      <c r="F13" s="80"/>
      <c r="G13" s="80"/>
      <c r="H13" s="80"/>
      <c r="I13" s="220"/>
      <c r="L13" s="274"/>
      <c r="M13" s="274"/>
      <c r="N13" s="274"/>
      <c r="O13" s="274"/>
      <c r="P13" s="274"/>
      <c r="Q13" s="274"/>
      <c r="R13" s="296"/>
      <c r="S13" s="274"/>
      <c r="T13" s="295"/>
      <c r="U13" s="295"/>
      <c r="V13" s="295"/>
    </row>
    <row r="14" spans="1:22" s="75" customFormat="1" ht="15.75" x14ac:dyDescent="0.25">
      <c r="A14" s="221" t="s">
        <v>430</v>
      </c>
      <c r="H14" s="221" t="s">
        <v>445</v>
      </c>
      <c r="L14" s="76"/>
      <c r="M14" s="295"/>
      <c r="N14" s="295"/>
      <c r="O14" s="76"/>
      <c r="P14" s="297"/>
      <c r="Q14" s="295"/>
      <c r="R14" s="295"/>
      <c r="S14" s="295"/>
      <c r="T14" s="295"/>
      <c r="U14" s="295"/>
      <c r="V14" s="295"/>
    </row>
    <row r="15" spans="1:22" s="75" customFormat="1" ht="15.75" customHeight="1" x14ac:dyDescent="0.25">
      <c r="A15" s="403" t="s">
        <v>554</v>
      </c>
      <c r="B15" s="399" t="s">
        <v>72</v>
      </c>
      <c r="C15" s="400"/>
      <c r="D15" s="407" t="s">
        <v>545</v>
      </c>
      <c r="E15" s="405" t="s">
        <v>74</v>
      </c>
      <c r="F15" s="406"/>
      <c r="H15" s="204" t="s">
        <v>545</v>
      </c>
      <c r="I15" s="204" t="s">
        <v>567</v>
      </c>
      <c r="J15" s="204" t="s">
        <v>568</v>
      </c>
      <c r="L15" s="76"/>
      <c r="M15" s="295"/>
      <c r="N15" s="295"/>
      <c r="O15" s="76"/>
      <c r="P15" s="297"/>
      <c r="Q15" s="295"/>
      <c r="R15" s="295"/>
      <c r="S15" s="295"/>
      <c r="T15" s="295"/>
      <c r="U15" s="295"/>
      <c r="V15" s="295"/>
    </row>
    <row r="16" spans="1:22" s="75" customFormat="1" ht="16.5" customHeight="1" x14ac:dyDescent="0.25">
      <c r="A16" s="404"/>
      <c r="B16" s="401"/>
      <c r="C16" s="402"/>
      <c r="D16" s="408"/>
      <c r="E16" s="204" t="s">
        <v>555</v>
      </c>
      <c r="F16" s="204" t="s">
        <v>556</v>
      </c>
      <c r="H16" s="81" t="s">
        <v>564</v>
      </c>
      <c r="I16" s="80" t="s">
        <v>569</v>
      </c>
      <c r="J16" s="81">
        <v>120</v>
      </c>
      <c r="L16" s="76"/>
      <c r="M16" s="295"/>
      <c r="N16" s="295"/>
      <c r="O16" s="76"/>
      <c r="P16" s="297"/>
      <c r="Q16" s="295"/>
      <c r="R16" s="295"/>
      <c r="S16" s="295"/>
      <c r="T16" s="295"/>
      <c r="U16" s="295"/>
      <c r="V16" s="295"/>
    </row>
    <row r="17" spans="1:22" s="75" customFormat="1" ht="15.75" x14ac:dyDescent="0.25">
      <c r="A17" s="81" t="s">
        <v>557</v>
      </c>
      <c r="B17" s="80" t="s">
        <v>561</v>
      </c>
      <c r="C17" s="80"/>
      <c r="D17" s="81" t="s">
        <v>564</v>
      </c>
      <c r="E17" s="81">
        <v>450</v>
      </c>
      <c r="F17" s="81">
        <v>400</v>
      </c>
      <c r="H17" s="81" t="s">
        <v>565</v>
      </c>
      <c r="I17" s="80" t="s">
        <v>570</v>
      </c>
      <c r="J17" s="81">
        <v>100</v>
      </c>
      <c r="L17" s="295"/>
      <c r="M17" s="295"/>
      <c r="N17" s="295"/>
      <c r="O17" s="295"/>
      <c r="P17" s="295"/>
      <c r="Q17" s="295"/>
      <c r="R17" s="295"/>
      <c r="S17" s="295"/>
      <c r="T17" s="295"/>
      <c r="U17" s="295"/>
      <c r="V17" s="295"/>
    </row>
    <row r="18" spans="1:22" s="75" customFormat="1" ht="15.75" x14ac:dyDescent="0.25">
      <c r="A18" s="81" t="s">
        <v>558</v>
      </c>
      <c r="B18" s="80" t="s">
        <v>562</v>
      </c>
      <c r="C18" s="80"/>
      <c r="D18" s="81" t="s">
        <v>565</v>
      </c>
      <c r="E18" s="81">
        <v>700</v>
      </c>
      <c r="F18" s="81">
        <v>640</v>
      </c>
      <c r="H18" s="81" t="s">
        <v>566</v>
      </c>
      <c r="I18" s="80" t="s">
        <v>571</v>
      </c>
      <c r="J18" s="81">
        <v>150</v>
      </c>
      <c r="L18" s="295"/>
      <c r="M18" s="295"/>
      <c r="N18" s="295"/>
      <c r="O18" s="295"/>
      <c r="P18" s="295"/>
      <c r="Q18" s="295"/>
      <c r="R18" s="295"/>
      <c r="S18" s="295"/>
      <c r="T18" s="295"/>
      <c r="U18" s="295"/>
      <c r="V18" s="295"/>
    </row>
    <row r="19" spans="1:22" s="75" customFormat="1" ht="15.75" x14ac:dyDescent="0.25">
      <c r="A19" s="81" t="s">
        <v>559</v>
      </c>
      <c r="B19" s="80" t="s">
        <v>563</v>
      </c>
      <c r="C19" s="80"/>
      <c r="D19" s="81" t="s">
        <v>566</v>
      </c>
      <c r="E19" s="81">
        <v>520</v>
      </c>
      <c r="F19" s="81">
        <v>470</v>
      </c>
      <c r="L19" s="274"/>
      <c r="M19" s="274"/>
      <c r="N19" s="274"/>
      <c r="O19" s="274"/>
      <c r="P19" s="274"/>
      <c r="Q19" s="274"/>
      <c r="R19" s="296"/>
      <c r="S19" s="274"/>
      <c r="T19" s="295"/>
      <c r="U19" s="295"/>
      <c r="V19" s="295"/>
    </row>
    <row r="20" spans="1:22" ht="15.75" x14ac:dyDescent="0.25">
      <c r="L20" s="76"/>
      <c r="M20" s="295"/>
      <c r="N20" s="295"/>
      <c r="O20" s="76"/>
      <c r="P20" s="297"/>
      <c r="Q20" s="295"/>
      <c r="R20" s="295"/>
      <c r="S20" s="295"/>
      <c r="T20" s="298"/>
      <c r="U20" s="298"/>
      <c r="V20" s="298"/>
    </row>
    <row r="21" spans="1:22" s="75" customFormat="1" ht="15.75" x14ac:dyDescent="0.25">
      <c r="A21" s="216" t="s">
        <v>403</v>
      </c>
      <c r="L21" s="76"/>
      <c r="M21" s="295"/>
      <c r="N21" s="295"/>
      <c r="O21" s="76"/>
      <c r="P21" s="297"/>
      <c r="Q21" s="295"/>
      <c r="R21" s="295"/>
      <c r="S21" s="295"/>
      <c r="T21" s="295"/>
      <c r="U21" s="295"/>
      <c r="V21" s="295"/>
    </row>
    <row r="22" spans="1:22" s="75" customFormat="1" ht="15.75" x14ac:dyDescent="0.25">
      <c r="A22" s="217" t="s">
        <v>572</v>
      </c>
      <c r="L22" s="76"/>
      <c r="M22" s="295"/>
      <c r="N22" s="295"/>
      <c r="O22" s="76"/>
      <c r="P22" s="297"/>
      <c r="Q22" s="295"/>
      <c r="R22" s="295"/>
      <c r="S22" s="295"/>
      <c r="T22" s="295"/>
      <c r="U22" s="295"/>
      <c r="V22" s="295"/>
    </row>
    <row r="23" spans="1:22" s="75" customFormat="1" ht="15.75" x14ac:dyDescent="0.25">
      <c r="A23" s="217"/>
      <c r="L23" s="295"/>
      <c r="M23" s="295"/>
      <c r="N23" s="295"/>
      <c r="O23" s="295"/>
      <c r="P23" s="295"/>
      <c r="Q23" s="295"/>
      <c r="R23" s="295"/>
      <c r="S23" s="295"/>
      <c r="T23" s="295"/>
      <c r="U23" s="295"/>
      <c r="V23" s="295"/>
    </row>
    <row r="24" spans="1:22" s="75" customFormat="1" ht="15.75" x14ac:dyDescent="0.25">
      <c r="A24" s="216" t="s">
        <v>265</v>
      </c>
      <c r="L24" s="295"/>
      <c r="M24" s="295"/>
      <c r="N24" s="295"/>
      <c r="O24" s="295"/>
      <c r="P24" s="295"/>
      <c r="Q24" s="295"/>
      <c r="R24" s="295"/>
      <c r="S24" s="295"/>
      <c r="T24" s="295"/>
      <c r="U24" s="295"/>
      <c r="V24" s="295"/>
    </row>
    <row r="25" spans="1:22" s="75" customFormat="1" ht="15.75" x14ac:dyDescent="0.25">
      <c r="A25" s="75" t="s">
        <v>590</v>
      </c>
      <c r="L25" s="274"/>
      <c r="M25" s="274"/>
      <c r="N25" s="274"/>
      <c r="O25" s="274"/>
      <c r="P25" s="274"/>
      <c r="Q25" s="274"/>
      <c r="R25" s="296"/>
      <c r="S25" s="274"/>
      <c r="T25" s="295"/>
      <c r="U25" s="295"/>
      <c r="V25" s="295"/>
    </row>
    <row r="26" spans="1:22" s="75" customFormat="1" ht="15.75" x14ac:dyDescent="0.25">
      <c r="A26" s="75" t="s">
        <v>591</v>
      </c>
      <c r="L26" s="76"/>
      <c r="M26" s="295"/>
      <c r="N26" s="295"/>
      <c r="O26" s="76"/>
      <c r="P26" s="297"/>
      <c r="Q26" s="295"/>
      <c r="R26" s="295"/>
      <c r="S26" s="295"/>
      <c r="T26" s="295"/>
      <c r="U26" s="295"/>
      <c r="V26" s="295"/>
    </row>
    <row r="27" spans="1:22" s="75" customFormat="1" ht="15.75" x14ac:dyDescent="0.25">
      <c r="A27" s="75" t="s">
        <v>592</v>
      </c>
      <c r="L27" s="76"/>
      <c r="M27" s="295"/>
      <c r="N27" s="295"/>
      <c r="O27" s="76"/>
      <c r="P27" s="297"/>
      <c r="Q27" s="295"/>
      <c r="R27" s="295"/>
      <c r="S27" s="295"/>
      <c r="T27" s="295"/>
      <c r="U27" s="295"/>
      <c r="V27" s="295"/>
    </row>
    <row r="28" spans="1:22" s="75" customFormat="1" ht="15.75" x14ac:dyDescent="0.25">
      <c r="A28" s="75" t="s">
        <v>593</v>
      </c>
      <c r="L28" s="295"/>
      <c r="M28" s="295"/>
      <c r="N28" s="295"/>
      <c r="O28" s="295"/>
      <c r="P28" s="295"/>
      <c r="Q28" s="295"/>
      <c r="R28" s="295"/>
      <c r="S28" s="295"/>
      <c r="T28" s="295"/>
      <c r="U28" s="295"/>
      <c r="V28" s="295"/>
    </row>
    <row r="29" spans="1:22" s="75" customFormat="1" ht="15.75" x14ac:dyDescent="0.25">
      <c r="B29" s="97" t="s">
        <v>574</v>
      </c>
      <c r="L29" s="295"/>
      <c r="M29" s="295"/>
      <c r="N29" s="295"/>
      <c r="O29" s="295"/>
      <c r="P29" s="295"/>
      <c r="Q29" s="295"/>
      <c r="R29" s="295"/>
      <c r="S29" s="295"/>
      <c r="T29" s="295"/>
      <c r="U29" s="295"/>
      <c r="V29" s="295"/>
    </row>
    <row r="30" spans="1:22" s="75" customFormat="1" ht="15.75" x14ac:dyDescent="0.25">
      <c r="B30" s="75" t="s">
        <v>573</v>
      </c>
      <c r="L30" s="295"/>
      <c r="M30" s="295"/>
      <c r="N30" s="295"/>
      <c r="O30" s="295"/>
      <c r="P30" s="295"/>
      <c r="Q30" s="295"/>
      <c r="R30" s="295"/>
      <c r="S30" s="295"/>
      <c r="T30" s="295"/>
      <c r="U30" s="295"/>
      <c r="V30" s="295"/>
    </row>
    <row r="31" spans="1:22" s="75" customFormat="1" ht="15.75" x14ac:dyDescent="0.25">
      <c r="A31" s="75" t="s">
        <v>594</v>
      </c>
      <c r="L31" s="295"/>
      <c r="M31" s="295"/>
      <c r="N31" s="295"/>
      <c r="O31" s="295"/>
      <c r="P31" s="295"/>
      <c r="Q31" s="295"/>
      <c r="R31" s="295"/>
      <c r="S31" s="295"/>
      <c r="T31" s="295"/>
      <c r="U31" s="295"/>
      <c r="V31" s="295"/>
    </row>
    <row r="32" spans="1:22" s="75" customFormat="1" ht="15.75" x14ac:dyDescent="0.25">
      <c r="B32" s="97" t="s">
        <v>575</v>
      </c>
      <c r="L32" s="295"/>
      <c r="M32" s="295"/>
      <c r="N32" s="295"/>
      <c r="O32" s="295"/>
      <c r="P32" s="295"/>
      <c r="Q32" s="295"/>
      <c r="R32" s="295"/>
      <c r="S32" s="295"/>
      <c r="T32" s="295"/>
      <c r="U32" s="295"/>
      <c r="V32" s="295"/>
    </row>
    <row r="33" spans="1:22" s="75" customFormat="1" ht="15.75" x14ac:dyDescent="0.25">
      <c r="A33" s="75" t="s">
        <v>595</v>
      </c>
      <c r="L33" s="295"/>
      <c r="M33" s="295"/>
      <c r="N33" s="295"/>
      <c r="O33" s="295"/>
      <c r="P33" s="295"/>
      <c r="Q33" s="295"/>
      <c r="R33" s="295"/>
      <c r="S33" s="295"/>
      <c r="T33" s="295"/>
      <c r="U33" s="295"/>
      <c r="V33" s="295"/>
    </row>
    <row r="34" spans="1:22" s="75" customFormat="1" ht="15.75" x14ac:dyDescent="0.25">
      <c r="A34" s="75" t="s">
        <v>576</v>
      </c>
      <c r="L34" s="295"/>
      <c r="M34" s="295"/>
      <c r="N34" s="295"/>
      <c r="O34" s="295"/>
      <c r="P34" s="295"/>
      <c r="Q34" s="295"/>
      <c r="R34" s="295"/>
      <c r="S34" s="295"/>
      <c r="T34" s="295"/>
      <c r="U34" s="295"/>
      <c r="V34" s="295"/>
    </row>
    <row r="35" spans="1:22" s="75" customFormat="1" ht="15.75" x14ac:dyDescent="0.25">
      <c r="A35" s="75" t="s">
        <v>596</v>
      </c>
      <c r="L35" s="295"/>
      <c r="M35" s="295"/>
      <c r="N35" s="295"/>
      <c r="O35" s="295"/>
      <c r="P35" s="295"/>
      <c r="Q35" s="295"/>
      <c r="R35" s="295"/>
      <c r="S35" s="295"/>
      <c r="T35" s="295"/>
      <c r="U35" s="295"/>
      <c r="V35" s="295"/>
    </row>
    <row r="36" spans="1:22" s="75" customFormat="1" ht="15.75" x14ac:dyDescent="0.25">
      <c r="A36" s="75" t="s">
        <v>597</v>
      </c>
      <c r="L36" s="295"/>
      <c r="M36" s="295"/>
      <c r="N36" s="295"/>
      <c r="O36" s="295"/>
      <c r="P36" s="295"/>
      <c r="Q36" s="295"/>
      <c r="R36" s="295"/>
      <c r="S36" s="295"/>
      <c r="T36" s="295"/>
      <c r="U36" s="295"/>
      <c r="V36" s="295"/>
    </row>
    <row r="37" spans="1:22" s="75" customFormat="1" ht="15.75" x14ac:dyDescent="0.25">
      <c r="A37" s="75" t="s">
        <v>840</v>
      </c>
      <c r="L37" s="295"/>
      <c r="M37" s="295"/>
      <c r="N37" s="295"/>
      <c r="O37" s="295"/>
      <c r="P37" s="295"/>
      <c r="Q37" s="295"/>
      <c r="R37" s="295"/>
      <c r="S37" s="295"/>
      <c r="T37" s="295"/>
      <c r="U37" s="295"/>
      <c r="V37" s="295"/>
    </row>
    <row r="38" spans="1:22" s="75" customFormat="1" ht="15.75" x14ac:dyDescent="0.25">
      <c r="B38" s="110" t="s">
        <v>545</v>
      </c>
      <c r="C38" s="371" t="s">
        <v>577</v>
      </c>
      <c r="D38" s="371"/>
      <c r="E38" s="371" t="s">
        <v>578</v>
      </c>
      <c r="F38" s="371"/>
      <c r="L38" s="295"/>
      <c r="M38" s="295"/>
      <c r="N38" s="295"/>
      <c r="O38" s="295"/>
      <c r="P38" s="295"/>
      <c r="Q38" s="295"/>
      <c r="R38" s="295"/>
      <c r="S38" s="295"/>
      <c r="T38" s="295"/>
      <c r="U38" s="295"/>
      <c r="V38" s="295"/>
    </row>
    <row r="39" spans="1:22" s="75" customFormat="1" ht="15.75" x14ac:dyDescent="0.25">
      <c r="B39" s="81" t="s">
        <v>565</v>
      </c>
      <c r="C39" s="410" t="s">
        <v>2</v>
      </c>
      <c r="D39" s="410"/>
      <c r="E39" s="410" t="s">
        <v>2</v>
      </c>
      <c r="F39" s="410"/>
      <c r="L39" s="295"/>
      <c r="M39" s="295"/>
      <c r="N39" s="295"/>
      <c r="O39" s="295"/>
      <c r="P39" s="295"/>
      <c r="Q39" s="295"/>
      <c r="R39" s="295"/>
      <c r="S39" s="295"/>
      <c r="T39" s="295"/>
      <c r="U39" s="295"/>
      <c r="V39" s="295"/>
    </row>
    <row r="40" spans="1:22" s="75" customFormat="1" ht="15.75" x14ac:dyDescent="0.25">
      <c r="B40" s="81" t="s">
        <v>566</v>
      </c>
      <c r="C40" s="410" t="s">
        <v>2</v>
      </c>
      <c r="D40" s="410"/>
      <c r="E40" s="410" t="s">
        <v>2</v>
      </c>
      <c r="F40" s="410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</row>
    <row r="41" spans="1:22" s="75" customFormat="1" ht="15.75" x14ac:dyDescent="0.25">
      <c r="A41" s="75" t="s">
        <v>599</v>
      </c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</row>
    <row r="42" spans="1:22" x14ac:dyDescent="0.25"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</row>
    <row r="43" spans="1:22" x14ac:dyDescent="0.25"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</row>
  </sheetData>
  <mergeCells count="13">
    <mergeCell ref="C38:D38"/>
    <mergeCell ref="E38:F38"/>
    <mergeCell ref="C39:D39"/>
    <mergeCell ref="C40:D40"/>
    <mergeCell ref="E39:F39"/>
    <mergeCell ref="E40:F40"/>
    <mergeCell ref="A3:I3"/>
    <mergeCell ref="A4:I4"/>
    <mergeCell ref="B15:C16"/>
    <mergeCell ref="A15:A16"/>
    <mergeCell ref="E15:F15"/>
    <mergeCell ref="D15:D16"/>
    <mergeCell ref="G5:H5"/>
  </mergeCells>
  <phoneticPr fontId="1" type="noConversion"/>
  <pageMargins left="0.5" right="0.25" top="0.75" bottom="0.75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13" zoomScale="150" workbookViewId="0">
      <selection activeCell="D36" sqref="D36:E36"/>
    </sheetView>
  </sheetViews>
  <sheetFormatPr defaultRowHeight="15.75" x14ac:dyDescent="0.25"/>
  <cols>
    <col min="1" max="1" width="6.85546875" style="75" customWidth="1"/>
    <col min="2" max="2" width="10.140625" style="75" customWidth="1"/>
    <col min="3" max="3" width="10.28515625" style="75" customWidth="1"/>
    <col min="4" max="5" width="9.140625" style="75"/>
    <col min="6" max="6" width="10.85546875" style="75" customWidth="1"/>
    <col min="7" max="7" width="10.5703125" style="75" customWidth="1"/>
    <col min="8" max="8" width="10.42578125" style="75" customWidth="1"/>
    <col min="9" max="9" width="8.42578125" style="75" customWidth="1"/>
    <col min="10" max="16384" width="9.140625" style="75"/>
  </cols>
  <sheetData>
    <row r="1" spans="1:8" x14ac:dyDescent="0.25">
      <c r="A1" s="214" t="s">
        <v>600</v>
      </c>
    </row>
    <row r="3" spans="1:8" ht="23.25" x14ac:dyDescent="0.35">
      <c r="A3" s="416" t="s">
        <v>601</v>
      </c>
      <c r="B3" s="417"/>
      <c r="C3" s="417"/>
      <c r="D3" s="417"/>
      <c r="E3" s="417"/>
      <c r="F3" s="417"/>
      <c r="G3" s="417"/>
      <c r="H3" s="418"/>
    </row>
    <row r="4" spans="1:8" x14ac:dyDescent="0.25">
      <c r="A4" s="289" t="s">
        <v>857</v>
      </c>
      <c r="B4" s="290"/>
      <c r="C4" s="291">
        <v>0.25</v>
      </c>
      <c r="D4" s="290" t="s">
        <v>858</v>
      </c>
      <c r="E4" s="290">
        <v>120</v>
      </c>
      <c r="F4" s="290"/>
      <c r="G4" s="290"/>
      <c r="H4" s="292"/>
    </row>
    <row r="5" spans="1:8" ht="47.25" x14ac:dyDescent="0.25">
      <c r="A5" s="204" t="s">
        <v>115</v>
      </c>
      <c r="B5" s="218" t="s">
        <v>602</v>
      </c>
      <c r="C5" s="218" t="s">
        <v>603</v>
      </c>
      <c r="D5" s="204" t="s">
        <v>604</v>
      </c>
      <c r="E5" s="218" t="s">
        <v>605</v>
      </c>
      <c r="F5" s="204" t="s">
        <v>606</v>
      </c>
      <c r="G5" s="218" t="s">
        <v>607</v>
      </c>
      <c r="H5" s="204" t="s">
        <v>608</v>
      </c>
    </row>
    <row r="6" spans="1:8" x14ac:dyDescent="0.25">
      <c r="A6" s="80">
        <v>1</v>
      </c>
      <c r="B6" s="80" t="s">
        <v>609</v>
      </c>
      <c r="C6" s="81" t="s">
        <v>2</v>
      </c>
      <c r="D6" s="81" t="s">
        <v>2</v>
      </c>
      <c r="E6" s="225">
        <v>0.35416666666666669</v>
      </c>
      <c r="F6" s="225">
        <f>E6-$C$4</f>
        <v>0.10416666666666669</v>
      </c>
      <c r="G6" s="293">
        <f>$E$4/(HOUR(F6)+MINUTE(F6)/60)</f>
        <v>48</v>
      </c>
      <c r="H6" s="81">
        <f>RANK(G6,$G$6:$G$15,0)</f>
        <v>6</v>
      </c>
    </row>
    <row r="7" spans="1:8" x14ac:dyDescent="0.25">
      <c r="A7" s="80">
        <v>2</v>
      </c>
      <c r="B7" s="80" t="s">
        <v>610</v>
      </c>
      <c r="C7" s="80"/>
      <c r="D7" s="80"/>
      <c r="E7" s="225">
        <v>0.34722222222222227</v>
      </c>
      <c r="F7" s="225">
        <f t="shared" ref="F7:F15" si="0">E7-$C$4</f>
        <v>9.7222222222222265E-2</v>
      </c>
      <c r="G7" s="293">
        <f t="shared" ref="G7:G15" si="1">$E$4/(HOUR(F7)+MINUTE(F7)/60)</f>
        <v>51.428571428571423</v>
      </c>
      <c r="H7" s="81">
        <f t="shared" ref="H7:H15" si="2">RANK(G7,$G$6:$G$15,0)</f>
        <v>1</v>
      </c>
    </row>
    <row r="8" spans="1:8" x14ac:dyDescent="0.25">
      <c r="A8" s="80">
        <v>3</v>
      </c>
      <c r="B8" s="80" t="s">
        <v>611</v>
      </c>
      <c r="C8" s="80"/>
      <c r="D8" s="80"/>
      <c r="E8" s="225">
        <v>0.36458333333333331</v>
      </c>
      <c r="F8" s="225">
        <f t="shared" si="0"/>
        <v>0.11458333333333331</v>
      </c>
      <c r="G8" s="293">
        <f t="shared" si="1"/>
        <v>43.636363636363633</v>
      </c>
      <c r="H8" s="81">
        <f t="shared" si="2"/>
        <v>9</v>
      </c>
    </row>
    <row r="9" spans="1:8" x14ac:dyDescent="0.25">
      <c r="A9" s="80">
        <v>4</v>
      </c>
      <c r="B9" s="80" t="s">
        <v>612</v>
      </c>
      <c r="C9" s="80"/>
      <c r="D9" s="80"/>
      <c r="E9" s="225">
        <v>0.35555555555555557</v>
      </c>
      <c r="F9" s="225">
        <f t="shared" si="0"/>
        <v>0.10555555555555557</v>
      </c>
      <c r="G9" s="293">
        <f t="shared" si="1"/>
        <v>47.368421052631582</v>
      </c>
      <c r="H9" s="81">
        <f t="shared" si="2"/>
        <v>7</v>
      </c>
    </row>
    <row r="10" spans="1:8" x14ac:dyDescent="0.25">
      <c r="A10" s="80">
        <v>5</v>
      </c>
      <c r="B10" s="80" t="s">
        <v>613</v>
      </c>
      <c r="C10" s="80"/>
      <c r="D10" s="80"/>
      <c r="E10" s="225">
        <v>0.3576388888888889</v>
      </c>
      <c r="F10" s="225">
        <f t="shared" si="0"/>
        <v>0.1076388888888889</v>
      </c>
      <c r="G10" s="293">
        <f t="shared" si="1"/>
        <v>46.451612903225801</v>
      </c>
      <c r="H10" s="81">
        <f t="shared" si="2"/>
        <v>8</v>
      </c>
    </row>
    <row r="11" spans="1:8" x14ac:dyDescent="0.25">
      <c r="A11" s="80">
        <v>6</v>
      </c>
      <c r="B11" s="80" t="s">
        <v>614</v>
      </c>
      <c r="C11" s="80"/>
      <c r="D11" s="80"/>
      <c r="E11" s="225">
        <v>0.34861111111111115</v>
      </c>
      <c r="F11" s="225">
        <f t="shared" si="0"/>
        <v>9.8611111111111149E-2</v>
      </c>
      <c r="G11" s="293">
        <f t="shared" si="1"/>
        <v>50.704225352112672</v>
      </c>
      <c r="H11" s="81">
        <f t="shared" si="2"/>
        <v>3</v>
      </c>
    </row>
    <row r="12" spans="1:8" x14ac:dyDescent="0.25">
      <c r="A12" s="80">
        <v>7</v>
      </c>
      <c r="B12" s="80" t="s">
        <v>615</v>
      </c>
      <c r="C12" s="80"/>
      <c r="D12" s="80"/>
      <c r="E12" s="225">
        <v>0.3520833333333333</v>
      </c>
      <c r="F12" s="225">
        <f t="shared" si="0"/>
        <v>0.1020833333333333</v>
      </c>
      <c r="G12" s="293">
        <f t="shared" si="1"/>
        <v>48.979591836734691</v>
      </c>
      <c r="H12" s="81">
        <f t="shared" si="2"/>
        <v>5</v>
      </c>
    </row>
    <row r="13" spans="1:8" x14ac:dyDescent="0.25">
      <c r="A13" s="80">
        <v>8</v>
      </c>
      <c r="B13" s="80" t="s">
        <v>616</v>
      </c>
      <c r="C13" s="80"/>
      <c r="D13" s="80"/>
      <c r="E13" s="225">
        <v>0.35138888888888892</v>
      </c>
      <c r="F13" s="225">
        <f t="shared" si="0"/>
        <v>0.10138888888888892</v>
      </c>
      <c r="G13" s="293">
        <f t="shared" si="1"/>
        <v>49.315068493150683</v>
      </c>
      <c r="H13" s="81">
        <f t="shared" si="2"/>
        <v>4</v>
      </c>
    </row>
    <row r="14" spans="1:8" x14ac:dyDescent="0.25">
      <c r="A14" s="80">
        <v>9</v>
      </c>
      <c r="B14" s="80" t="s">
        <v>617</v>
      </c>
      <c r="C14" s="80"/>
      <c r="D14" s="80"/>
      <c r="E14" s="225">
        <v>0.375</v>
      </c>
      <c r="F14" s="225">
        <f t="shared" si="0"/>
        <v>0.125</v>
      </c>
      <c r="G14" s="293">
        <f t="shared" si="1"/>
        <v>40</v>
      </c>
      <c r="H14" s="81">
        <f t="shared" si="2"/>
        <v>10</v>
      </c>
    </row>
    <row r="15" spans="1:8" x14ac:dyDescent="0.25">
      <c r="A15" s="80">
        <v>10</v>
      </c>
      <c r="B15" s="80" t="s">
        <v>618</v>
      </c>
      <c r="C15" s="80"/>
      <c r="D15" s="80"/>
      <c r="E15" s="225">
        <v>0.34791666666666665</v>
      </c>
      <c r="F15" s="225">
        <f t="shared" si="0"/>
        <v>9.7916666666666652E-2</v>
      </c>
      <c r="G15" s="293">
        <f t="shared" si="1"/>
        <v>51.063829787234042</v>
      </c>
      <c r="H15" s="81">
        <f t="shared" si="2"/>
        <v>2</v>
      </c>
    </row>
    <row r="16" spans="1:8" x14ac:dyDescent="0.25">
      <c r="A16" s="413" t="s">
        <v>619</v>
      </c>
      <c r="B16" s="413"/>
      <c r="C16" s="413"/>
      <c r="D16" s="413"/>
      <c r="F16" s="221"/>
    </row>
    <row r="17" spans="1:9" x14ac:dyDescent="0.25">
      <c r="A17" s="110" t="s">
        <v>620</v>
      </c>
      <c r="B17" s="371" t="s">
        <v>621</v>
      </c>
      <c r="C17" s="371"/>
      <c r="D17" s="371"/>
      <c r="F17" s="414" t="s">
        <v>667</v>
      </c>
      <c r="G17" s="224" t="s">
        <v>629</v>
      </c>
      <c r="H17" s="420" t="s">
        <v>630</v>
      </c>
      <c r="I17" s="420"/>
    </row>
    <row r="18" spans="1:9" x14ac:dyDescent="0.25">
      <c r="A18" s="81" t="s">
        <v>622</v>
      </c>
      <c r="B18" s="421" t="s">
        <v>625</v>
      </c>
      <c r="C18" s="421"/>
      <c r="D18" s="421"/>
      <c r="F18" s="415"/>
      <c r="G18" s="102" t="s">
        <v>631</v>
      </c>
      <c r="H18" s="411" t="s">
        <v>641</v>
      </c>
      <c r="I18" s="411"/>
    </row>
    <row r="19" spans="1:9" x14ac:dyDescent="0.25">
      <c r="A19" s="81" t="s">
        <v>623</v>
      </c>
      <c r="B19" s="421" t="s">
        <v>626</v>
      </c>
      <c r="C19" s="421"/>
      <c r="D19" s="421"/>
      <c r="F19" s="415"/>
      <c r="G19" s="102" t="s">
        <v>632</v>
      </c>
      <c r="H19" s="411" t="s">
        <v>642</v>
      </c>
      <c r="I19" s="411"/>
    </row>
    <row r="20" spans="1:9" x14ac:dyDescent="0.25">
      <c r="A20" s="81" t="s">
        <v>624</v>
      </c>
      <c r="B20" s="421" t="s">
        <v>627</v>
      </c>
      <c r="C20" s="421"/>
      <c r="D20" s="421"/>
      <c r="F20" s="415"/>
      <c r="G20" s="102" t="s">
        <v>633</v>
      </c>
      <c r="H20" s="411" t="s">
        <v>643</v>
      </c>
      <c r="I20" s="411"/>
    </row>
    <row r="21" spans="1:9" x14ac:dyDescent="0.25">
      <c r="A21" s="81" t="s">
        <v>249</v>
      </c>
      <c r="B21" s="421" t="s">
        <v>628</v>
      </c>
      <c r="C21" s="421"/>
      <c r="D21" s="421"/>
      <c r="F21" s="415"/>
      <c r="G21" s="102" t="s">
        <v>634</v>
      </c>
      <c r="H21" s="411" t="s">
        <v>644</v>
      </c>
      <c r="I21" s="411"/>
    </row>
    <row r="22" spans="1:9" x14ac:dyDescent="0.25">
      <c r="F22" s="415"/>
      <c r="G22" s="102" t="s">
        <v>635</v>
      </c>
      <c r="H22" s="411" t="s">
        <v>645</v>
      </c>
      <c r="I22" s="411"/>
    </row>
    <row r="23" spans="1:9" x14ac:dyDescent="0.25">
      <c r="A23" s="216" t="s">
        <v>403</v>
      </c>
      <c r="F23" s="415"/>
      <c r="G23" s="102" t="s">
        <v>636</v>
      </c>
      <c r="H23" s="411" t="s">
        <v>646</v>
      </c>
      <c r="I23" s="411"/>
    </row>
    <row r="24" spans="1:9" x14ac:dyDescent="0.25">
      <c r="A24" s="217" t="s">
        <v>651</v>
      </c>
      <c r="F24" s="415"/>
      <c r="G24" s="102" t="s">
        <v>637</v>
      </c>
      <c r="H24" s="411" t="s">
        <v>647</v>
      </c>
      <c r="I24" s="411"/>
    </row>
    <row r="25" spans="1:9" x14ac:dyDescent="0.25">
      <c r="A25" s="223" t="s">
        <v>652</v>
      </c>
      <c r="F25" s="415"/>
      <c r="G25" s="102" t="s">
        <v>638</v>
      </c>
      <c r="H25" s="411" t="s">
        <v>648</v>
      </c>
      <c r="I25" s="411"/>
    </row>
    <row r="26" spans="1:9" x14ac:dyDescent="0.25">
      <c r="F26" s="415"/>
      <c r="G26" s="102" t="s">
        <v>639</v>
      </c>
      <c r="H26" s="411" t="s">
        <v>649</v>
      </c>
      <c r="I26" s="411"/>
    </row>
    <row r="27" spans="1:9" x14ac:dyDescent="0.25">
      <c r="A27" s="216" t="s">
        <v>265</v>
      </c>
      <c r="F27" s="415"/>
      <c r="G27" s="104" t="s">
        <v>640</v>
      </c>
      <c r="H27" s="419" t="s">
        <v>650</v>
      </c>
      <c r="I27" s="419"/>
    </row>
    <row r="28" spans="1:9" x14ac:dyDescent="0.25">
      <c r="A28" s="75" t="s">
        <v>653</v>
      </c>
    </row>
    <row r="29" spans="1:9" ht="18" customHeight="1" x14ac:dyDescent="0.25">
      <c r="A29" s="75" t="s">
        <v>654</v>
      </c>
    </row>
    <row r="30" spans="1:9" x14ac:dyDescent="0.25">
      <c r="A30" s="75" t="s">
        <v>655</v>
      </c>
    </row>
    <row r="31" spans="1:9" ht="19.5" customHeight="1" x14ac:dyDescent="0.25">
      <c r="A31" s="75" t="s">
        <v>656</v>
      </c>
    </row>
    <row r="32" spans="1:9" x14ac:dyDescent="0.25">
      <c r="A32" s="75" t="s">
        <v>657</v>
      </c>
    </row>
    <row r="33" spans="1:6" ht="18" customHeight="1" x14ac:dyDescent="0.25">
      <c r="A33" s="75" t="s">
        <v>658</v>
      </c>
    </row>
    <row r="34" spans="1:6" x14ac:dyDescent="0.25">
      <c r="A34" s="75" t="s">
        <v>659</v>
      </c>
    </row>
    <row r="35" spans="1:6" x14ac:dyDescent="0.25">
      <c r="A35" s="110" t="s">
        <v>620</v>
      </c>
      <c r="B35" s="372" t="s">
        <v>660</v>
      </c>
      <c r="C35" s="373"/>
      <c r="D35" s="371" t="s">
        <v>661</v>
      </c>
      <c r="E35" s="371"/>
      <c r="F35" s="75" t="s">
        <v>665</v>
      </c>
    </row>
    <row r="36" spans="1:6" x14ac:dyDescent="0.25">
      <c r="A36" s="81" t="s">
        <v>622</v>
      </c>
      <c r="B36" s="412">
        <f>SUMIF($B$6:$B$15,A36&amp;"*",$G$6:$G$15)/COUNTIF($B$6:$B$15,A36&amp;"*")</f>
        <v>47.688311688311678</v>
      </c>
      <c r="C36" s="412"/>
      <c r="D36" s="410" t="s">
        <v>2</v>
      </c>
      <c r="E36" s="410"/>
      <c r="F36" s="75" t="s">
        <v>666</v>
      </c>
    </row>
    <row r="37" spans="1:6" x14ac:dyDescent="0.25">
      <c r="A37" s="81" t="s">
        <v>623</v>
      </c>
      <c r="B37" s="412">
        <f>SUMIF($B$6:$B$15,A37&amp;"*",$G$6:$G$15)/COUNTIF($B$6:$B$15,A37&amp;"*")</f>
        <v>48.174753102656688</v>
      </c>
      <c r="C37" s="412"/>
      <c r="D37" s="410" t="s">
        <v>2</v>
      </c>
      <c r="E37" s="410"/>
      <c r="F37" s="75" t="s">
        <v>662</v>
      </c>
    </row>
    <row r="38" spans="1:6" x14ac:dyDescent="0.25">
      <c r="A38" s="81" t="s">
        <v>624</v>
      </c>
      <c r="B38" s="412">
        <f>SUMIF($B$6:$B$15,A38&amp;"*",$G$6:$G$15)/COUNTIF($B$6:$B$15,A38&amp;"*")</f>
        <v>46.098220109961794</v>
      </c>
      <c r="C38" s="412"/>
      <c r="D38" s="410" t="s">
        <v>2</v>
      </c>
      <c r="E38" s="410"/>
      <c r="F38" s="75" t="s">
        <v>663</v>
      </c>
    </row>
    <row r="39" spans="1:6" x14ac:dyDescent="0.25">
      <c r="A39" s="81" t="s">
        <v>249</v>
      </c>
      <c r="B39" s="412">
        <f>SUMIF($B$6:$B$15,A39&amp;"*",$G$6:$G$15)/COUNTIF($B$6:$B$15,A39&amp;"*")</f>
        <v>51.063829787234042</v>
      </c>
      <c r="C39" s="412"/>
      <c r="D39" s="410" t="s">
        <v>2</v>
      </c>
      <c r="E39" s="410"/>
    </row>
    <row r="41" spans="1:6" x14ac:dyDescent="0.25">
      <c r="A41" s="75" t="s">
        <v>664</v>
      </c>
    </row>
    <row r="42" spans="1:6" ht="18" customHeight="1" x14ac:dyDescent="0.25">
      <c r="A42" s="75" t="s">
        <v>668</v>
      </c>
    </row>
  </sheetData>
  <mergeCells count="29">
    <mergeCell ref="A16:D16"/>
    <mergeCell ref="F17:F27"/>
    <mergeCell ref="A3:H3"/>
    <mergeCell ref="H26:I26"/>
    <mergeCell ref="H27:I27"/>
    <mergeCell ref="H17:I17"/>
    <mergeCell ref="B18:D18"/>
    <mergeCell ref="B19:D19"/>
    <mergeCell ref="B20:D20"/>
    <mergeCell ref="B21:D21"/>
    <mergeCell ref="B17:D17"/>
    <mergeCell ref="H22:I22"/>
    <mergeCell ref="H23:I23"/>
    <mergeCell ref="H24:I24"/>
    <mergeCell ref="H25:I25"/>
    <mergeCell ref="H18:I18"/>
    <mergeCell ref="H19:I19"/>
    <mergeCell ref="H20:I20"/>
    <mergeCell ref="H21:I21"/>
    <mergeCell ref="D39:E39"/>
    <mergeCell ref="B35:C35"/>
    <mergeCell ref="D35:E35"/>
    <mergeCell ref="D36:E36"/>
    <mergeCell ref="D37:E37"/>
    <mergeCell ref="D38:E38"/>
    <mergeCell ref="B36:C36"/>
    <mergeCell ref="B37:C37"/>
    <mergeCell ref="B38:C38"/>
    <mergeCell ref="B39:C39"/>
  </mergeCells>
  <phoneticPr fontId="1" type="noConversion"/>
  <pageMargins left="0.75" right="0.5" top="0.5" bottom="0.5" header="0.5" footer="0.5"/>
  <pageSetup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zoomScale="150" workbookViewId="0">
      <selection activeCell="S13" sqref="S13"/>
    </sheetView>
  </sheetViews>
  <sheetFormatPr defaultRowHeight="15.75" x14ac:dyDescent="0.25"/>
  <cols>
    <col min="1" max="1" width="7.7109375" style="75" customWidth="1"/>
    <col min="2" max="4" width="9.140625" style="75"/>
    <col min="5" max="5" width="9.5703125" style="75" customWidth="1"/>
    <col min="6" max="6" width="10.5703125" style="75" customWidth="1"/>
    <col min="7" max="7" width="9.85546875" style="75" customWidth="1"/>
    <col min="8" max="8" width="9.140625" style="75"/>
    <col min="9" max="9" width="12.85546875" style="75" customWidth="1"/>
    <col min="10" max="16384" width="9.140625" style="75"/>
  </cols>
  <sheetData>
    <row r="1" spans="1:20" x14ac:dyDescent="0.25">
      <c r="A1" s="214" t="s">
        <v>669</v>
      </c>
    </row>
    <row r="2" spans="1:20" x14ac:dyDescent="0.25">
      <c r="A2" s="214"/>
    </row>
    <row r="3" spans="1:20" ht="20.25" x14ac:dyDescent="0.3">
      <c r="A3" s="422" t="s">
        <v>670</v>
      </c>
      <c r="B3" s="422"/>
      <c r="C3" s="422"/>
      <c r="D3" s="422"/>
      <c r="E3" s="422"/>
      <c r="F3" s="422"/>
      <c r="G3" s="422"/>
      <c r="H3" s="422"/>
      <c r="I3" s="422"/>
    </row>
    <row r="4" spans="1:20" ht="36.75" customHeight="1" x14ac:dyDescent="0.25">
      <c r="A4" s="403" t="s">
        <v>714</v>
      </c>
      <c r="B4" s="403" t="s">
        <v>671</v>
      </c>
      <c r="C4" s="403" t="s">
        <v>672</v>
      </c>
      <c r="D4" s="403" t="s">
        <v>673</v>
      </c>
      <c r="E4" s="405" t="s">
        <v>674</v>
      </c>
      <c r="F4" s="406"/>
      <c r="G4" s="403" t="s">
        <v>677</v>
      </c>
      <c r="H4" s="403" t="s">
        <v>678</v>
      </c>
      <c r="I4" s="403" t="s">
        <v>679</v>
      </c>
      <c r="L4" s="295"/>
      <c r="M4" s="295"/>
      <c r="N4" s="295"/>
      <c r="O4" s="295"/>
      <c r="P4" s="295"/>
      <c r="Q4" s="295"/>
      <c r="R4" s="295"/>
      <c r="S4" s="295"/>
      <c r="T4" s="295"/>
    </row>
    <row r="5" spans="1:20" x14ac:dyDescent="0.25">
      <c r="A5" s="404"/>
      <c r="B5" s="404"/>
      <c r="C5" s="404"/>
      <c r="D5" s="404"/>
      <c r="E5" s="110" t="s">
        <v>675</v>
      </c>
      <c r="F5" s="110" t="s">
        <v>676</v>
      </c>
      <c r="G5" s="404"/>
      <c r="H5" s="404"/>
      <c r="I5" s="404"/>
      <c r="L5" s="423"/>
      <c r="M5" s="295"/>
      <c r="N5" s="295"/>
      <c r="O5" s="295"/>
      <c r="P5" s="295"/>
      <c r="Q5" s="295"/>
      <c r="R5" s="295"/>
      <c r="S5" s="295"/>
      <c r="T5" s="295"/>
    </row>
    <row r="6" spans="1:20" x14ac:dyDescent="0.25">
      <c r="A6" s="80" t="s">
        <v>680</v>
      </c>
      <c r="B6" s="81" t="s">
        <v>2</v>
      </c>
      <c r="C6" s="225">
        <v>0.375</v>
      </c>
      <c r="D6" s="225">
        <v>0.4375</v>
      </c>
      <c r="E6" s="293">
        <f>HOUR(D6-C6)</f>
        <v>1</v>
      </c>
      <c r="F6" s="81">
        <f>MINUTE(D6-C6)</f>
        <v>30</v>
      </c>
      <c r="G6" s="81">
        <f>IF(RIGHT(A6)="M",3500,E6*HLOOKUP(RIGHT(A6),$C$16:$D$18,2,0)+F6*HLOOKUP(RIGHT(A6),$C$16:$D$18,3,0))</f>
        <v>4500</v>
      </c>
      <c r="H6" s="81" t="s">
        <v>2</v>
      </c>
      <c r="I6" s="81" t="s">
        <v>2</v>
      </c>
      <c r="L6" s="423"/>
      <c r="M6" s="295"/>
      <c r="N6" s="295"/>
      <c r="O6" s="295"/>
      <c r="P6" s="295"/>
      <c r="Q6" s="295"/>
      <c r="R6" s="295"/>
      <c r="S6" s="295"/>
      <c r="T6" s="295"/>
    </row>
    <row r="7" spans="1:20" x14ac:dyDescent="0.25">
      <c r="A7" s="80" t="s">
        <v>681</v>
      </c>
      <c r="B7" s="80"/>
      <c r="C7" s="225">
        <v>0.37847222222222227</v>
      </c>
      <c r="D7" s="225">
        <v>0.41666666666666669</v>
      </c>
      <c r="E7" s="293">
        <f t="shared" ref="E7:E14" si="0">HOUR(D7-C7)</f>
        <v>0</v>
      </c>
      <c r="F7" s="81">
        <f t="shared" ref="F7:F14" si="1">MINUTE(D7-C7)</f>
        <v>55</v>
      </c>
      <c r="G7" s="81">
        <f t="shared" ref="G7:G14" si="2">IF(RIGHT(A7)="M",3500,E7*HLOOKUP(RIGHT(A7),$C$16:$D$18,2,0)+F7*HLOOKUP(RIGHT(A7),$C$16:$D$18,3,0))</f>
        <v>5500</v>
      </c>
      <c r="H7" s="80"/>
      <c r="I7" s="80"/>
      <c r="L7" s="295"/>
      <c r="M7" s="295"/>
      <c r="N7" s="295"/>
      <c r="O7" s="295"/>
      <c r="P7" s="295"/>
      <c r="Q7" s="295"/>
      <c r="R7" s="295"/>
      <c r="S7" s="295"/>
      <c r="T7" s="295"/>
    </row>
    <row r="8" spans="1:20" x14ac:dyDescent="0.25">
      <c r="A8" s="80" t="s">
        <v>682</v>
      </c>
      <c r="B8" s="80"/>
      <c r="C8" s="225">
        <v>0.58333333333333337</v>
      </c>
      <c r="D8" s="225">
        <v>0.59375</v>
      </c>
      <c r="E8" s="293">
        <f t="shared" si="0"/>
        <v>0</v>
      </c>
      <c r="F8" s="81">
        <f t="shared" si="1"/>
        <v>15</v>
      </c>
      <c r="G8" s="81">
        <f t="shared" si="2"/>
        <v>3500</v>
      </c>
      <c r="H8" s="80"/>
      <c r="I8" s="80"/>
      <c r="L8" s="295"/>
      <c r="M8" s="295"/>
      <c r="N8" s="295"/>
      <c r="O8" s="295"/>
      <c r="P8" s="295"/>
      <c r="Q8" s="295"/>
      <c r="R8" s="295"/>
      <c r="S8" s="295"/>
      <c r="T8" s="295"/>
    </row>
    <row r="9" spans="1:20" x14ac:dyDescent="0.25">
      <c r="A9" s="80" t="s">
        <v>683</v>
      </c>
      <c r="B9" s="80"/>
      <c r="C9" s="225">
        <v>0.64583333333333337</v>
      </c>
      <c r="D9" s="225">
        <v>0.75</v>
      </c>
      <c r="E9" s="293">
        <f t="shared" si="0"/>
        <v>2</v>
      </c>
      <c r="F9" s="81">
        <f t="shared" si="1"/>
        <v>30</v>
      </c>
      <c r="G9" s="81">
        <f t="shared" si="2"/>
        <v>7500</v>
      </c>
      <c r="H9" s="80"/>
      <c r="I9" s="80"/>
      <c r="L9" s="295"/>
      <c r="M9" s="295"/>
      <c r="N9" s="295"/>
      <c r="O9" s="295"/>
      <c r="P9" s="295"/>
      <c r="Q9" s="295"/>
      <c r="R9" s="295"/>
      <c r="S9" s="295"/>
      <c r="T9" s="295"/>
    </row>
    <row r="10" spans="1:20" x14ac:dyDescent="0.25">
      <c r="A10" s="80" t="s">
        <v>684</v>
      </c>
      <c r="B10" s="80"/>
      <c r="C10" s="225">
        <v>0.79166666666666663</v>
      </c>
      <c r="D10" s="225">
        <v>0.85416666666666663</v>
      </c>
      <c r="E10" s="293">
        <f t="shared" si="0"/>
        <v>1</v>
      </c>
      <c r="F10" s="81">
        <f t="shared" si="1"/>
        <v>30</v>
      </c>
      <c r="G10" s="81">
        <f t="shared" si="2"/>
        <v>7000</v>
      </c>
      <c r="H10" s="80"/>
      <c r="I10" s="80"/>
      <c r="L10" s="296"/>
      <c r="M10" s="296"/>
      <c r="N10" s="296"/>
      <c r="O10" s="296"/>
      <c r="P10" s="424"/>
      <c r="Q10" s="424"/>
      <c r="R10" s="296"/>
      <c r="S10" s="296"/>
      <c r="T10" s="296"/>
    </row>
    <row r="11" spans="1:20" x14ac:dyDescent="0.25">
      <c r="A11" s="80" t="s">
        <v>681</v>
      </c>
      <c r="B11" s="80"/>
      <c r="C11" s="225">
        <v>0.4375</v>
      </c>
      <c r="D11" s="225">
        <v>0.64583333333333337</v>
      </c>
      <c r="E11" s="293">
        <f t="shared" si="0"/>
        <v>5</v>
      </c>
      <c r="F11" s="81">
        <f t="shared" si="1"/>
        <v>0</v>
      </c>
      <c r="G11" s="81">
        <f t="shared" si="2"/>
        <v>20000</v>
      </c>
      <c r="H11" s="80"/>
      <c r="I11" s="80"/>
      <c r="L11" s="296"/>
      <c r="M11" s="296"/>
      <c r="N11" s="296"/>
      <c r="O11" s="296"/>
      <c r="P11" s="299"/>
      <c r="Q11" s="295"/>
      <c r="R11" s="296"/>
      <c r="S11" s="296"/>
      <c r="T11" s="296"/>
    </row>
    <row r="12" spans="1:20" x14ac:dyDescent="0.25">
      <c r="A12" s="80" t="s">
        <v>685</v>
      </c>
      <c r="B12" s="80"/>
      <c r="C12" s="225">
        <v>0.75694444444444453</v>
      </c>
      <c r="D12" s="225">
        <v>0.84375</v>
      </c>
      <c r="E12" s="293">
        <f t="shared" si="0"/>
        <v>2</v>
      </c>
      <c r="F12" s="81">
        <f t="shared" si="1"/>
        <v>5</v>
      </c>
      <c r="G12" s="81">
        <f t="shared" si="2"/>
        <v>8500</v>
      </c>
      <c r="H12" s="80"/>
      <c r="I12" s="80"/>
      <c r="L12" s="295"/>
      <c r="M12" s="76"/>
      <c r="N12" s="300"/>
      <c r="O12" s="300"/>
      <c r="P12" s="301"/>
      <c r="Q12" s="295"/>
      <c r="R12" s="76"/>
      <c r="S12" s="76"/>
      <c r="T12" s="76"/>
    </row>
    <row r="13" spans="1:20" x14ac:dyDescent="0.25">
      <c r="A13" s="80" t="s">
        <v>686</v>
      </c>
      <c r="B13" s="80"/>
      <c r="C13" s="225">
        <v>0.70833333333333337</v>
      </c>
      <c r="D13" s="225">
        <v>0.71875</v>
      </c>
      <c r="E13" s="293">
        <f t="shared" si="0"/>
        <v>0</v>
      </c>
      <c r="F13" s="81">
        <f t="shared" si="1"/>
        <v>15</v>
      </c>
      <c r="G13" s="81">
        <f t="shared" si="2"/>
        <v>3500</v>
      </c>
      <c r="H13" s="80"/>
      <c r="I13" s="80"/>
      <c r="L13" s="295"/>
      <c r="M13" s="295"/>
      <c r="N13" s="300"/>
      <c r="O13" s="300"/>
      <c r="P13" s="301"/>
      <c r="Q13" s="295"/>
      <c r="R13" s="76"/>
      <c r="S13" s="295"/>
      <c r="T13" s="295"/>
    </row>
    <row r="14" spans="1:20" x14ac:dyDescent="0.25">
      <c r="A14" s="80" t="s">
        <v>687</v>
      </c>
      <c r="B14" s="80"/>
      <c r="C14" s="225">
        <v>0.375</v>
      </c>
      <c r="D14" s="225">
        <v>0.45833333333333331</v>
      </c>
      <c r="E14" s="293">
        <f t="shared" si="0"/>
        <v>2</v>
      </c>
      <c r="F14" s="81">
        <f t="shared" si="1"/>
        <v>0</v>
      </c>
      <c r="G14" s="81">
        <f t="shared" si="2"/>
        <v>6000</v>
      </c>
      <c r="H14" s="80"/>
      <c r="I14" s="80"/>
      <c r="L14" s="295"/>
      <c r="M14" s="295"/>
      <c r="N14" s="300"/>
      <c r="O14" s="300"/>
      <c r="P14" s="301"/>
      <c r="Q14" s="295"/>
      <c r="R14" s="76"/>
      <c r="S14" s="295"/>
      <c r="T14" s="295"/>
    </row>
    <row r="15" spans="1:20" x14ac:dyDescent="0.25">
      <c r="A15" s="221" t="s">
        <v>430</v>
      </c>
      <c r="F15" s="221" t="s">
        <v>228</v>
      </c>
      <c r="L15" s="295"/>
      <c r="M15" s="295"/>
      <c r="N15" s="300"/>
      <c r="O15" s="300"/>
      <c r="P15" s="301"/>
      <c r="Q15" s="295"/>
      <c r="R15" s="76"/>
      <c r="S15" s="295"/>
      <c r="T15" s="295"/>
    </row>
    <row r="16" spans="1:20" x14ac:dyDescent="0.25">
      <c r="A16" s="410" t="s">
        <v>688</v>
      </c>
      <c r="B16" s="410"/>
      <c r="C16" s="81" t="s">
        <v>689</v>
      </c>
      <c r="D16" s="81" t="s">
        <v>434</v>
      </c>
      <c r="F16" s="80" t="s">
        <v>692</v>
      </c>
      <c r="G16" s="80" t="s">
        <v>693</v>
      </c>
      <c r="H16" s="410" t="s">
        <v>694</v>
      </c>
      <c r="I16" s="410"/>
      <c r="L16" s="295"/>
      <c r="M16" s="295"/>
      <c r="N16" s="300"/>
      <c r="O16" s="300"/>
      <c r="P16" s="301"/>
      <c r="Q16" s="295"/>
      <c r="R16" s="76"/>
      <c r="S16" s="295"/>
      <c r="T16" s="295"/>
    </row>
    <row r="17" spans="1:20" x14ac:dyDescent="0.25">
      <c r="A17" s="421" t="s">
        <v>690</v>
      </c>
      <c r="B17" s="421"/>
      <c r="C17" s="80">
        <v>4000</v>
      </c>
      <c r="D17" s="80">
        <v>3000</v>
      </c>
      <c r="F17" s="265" t="s">
        <v>695</v>
      </c>
      <c r="G17" s="81" t="s">
        <v>2</v>
      </c>
      <c r="H17" s="410" t="s">
        <v>2</v>
      </c>
      <c r="I17" s="410"/>
      <c r="L17" s="295"/>
      <c r="M17" s="295"/>
      <c r="N17" s="300"/>
      <c r="O17" s="300"/>
      <c r="P17" s="301"/>
      <c r="Q17" s="295"/>
      <c r="R17" s="76"/>
      <c r="S17" s="295"/>
      <c r="T17" s="295"/>
    </row>
    <row r="18" spans="1:20" x14ac:dyDescent="0.25">
      <c r="A18" s="421" t="s">
        <v>691</v>
      </c>
      <c r="B18" s="421"/>
      <c r="C18" s="80">
        <v>100</v>
      </c>
      <c r="D18" s="80">
        <v>50</v>
      </c>
      <c r="F18" s="265" t="s">
        <v>696</v>
      </c>
      <c r="G18" s="81" t="s">
        <v>2</v>
      </c>
      <c r="H18" s="410" t="s">
        <v>2</v>
      </c>
      <c r="I18" s="410"/>
      <c r="L18" s="295"/>
      <c r="M18" s="295"/>
      <c r="N18" s="300"/>
      <c r="O18" s="300"/>
      <c r="P18" s="301"/>
      <c r="Q18" s="295"/>
      <c r="R18" s="76"/>
      <c r="S18" s="295"/>
      <c r="T18" s="295"/>
    </row>
    <row r="19" spans="1:20" x14ac:dyDescent="0.25">
      <c r="F19" s="265" t="s">
        <v>697</v>
      </c>
      <c r="G19" s="81" t="s">
        <v>2</v>
      </c>
      <c r="H19" s="410" t="s">
        <v>2</v>
      </c>
      <c r="I19" s="410"/>
      <c r="L19" s="295"/>
      <c r="M19" s="295"/>
      <c r="N19" s="300"/>
      <c r="O19" s="300"/>
      <c r="P19" s="301"/>
      <c r="Q19" s="295"/>
      <c r="R19" s="76"/>
      <c r="S19" s="295"/>
      <c r="T19" s="295"/>
    </row>
    <row r="20" spans="1:20" x14ac:dyDescent="0.25">
      <c r="L20" s="295"/>
      <c r="M20" s="295"/>
      <c r="N20" s="300"/>
      <c r="O20" s="300"/>
      <c r="P20" s="301"/>
      <c r="Q20" s="295"/>
      <c r="R20" s="76"/>
      <c r="S20" s="295"/>
      <c r="T20" s="295"/>
    </row>
    <row r="21" spans="1:20" x14ac:dyDescent="0.25">
      <c r="A21" s="216" t="s">
        <v>403</v>
      </c>
      <c r="F21" s="97" t="s">
        <v>695</v>
      </c>
      <c r="L21" s="295"/>
      <c r="M21" s="295"/>
      <c r="N21" s="295"/>
      <c r="O21" s="295"/>
      <c r="P21" s="295"/>
      <c r="Q21" s="295"/>
      <c r="R21" s="295"/>
      <c r="S21" s="295"/>
      <c r="T21" s="295"/>
    </row>
    <row r="22" spans="1:20" x14ac:dyDescent="0.25">
      <c r="A22" s="97" t="s">
        <v>698</v>
      </c>
      <c r="L22" s="296"/>
      <c r="M22" s="296"/>
      <c r="N22" s="296"/>
      <c r="O22" s="296"/>
      <c r="P22" s="274"/>
      <c r="Q22" s="274"/>
      <c r="R22" s="296"/>
      <c r="S22" s="296"/>
      <c r="T22" s="296"/>
    </row>
    <row r="23" spans="1:20" x14ac:dyDescent="0.25">
      <c r="A23" s="97" t="s">
        <v>699</v>
      </c>
      <c r="L23" s="296"/>
      <c r="M23" s="296"/>
      <c r="N23" s="296"/>
      <c r="O23" s="296"/>
      <c r="P23" s="299"/>
      <c r="Q23" s="295"/>
      <c r="R23" s="296"/>
      <c r="S23" s="296"/>
      <c r="T23" s="296"/>
    </row>
    <row r="24" spans="1:20" ht="18" customHeight="1" x14ac:dyDescent="0.25">
      <c r="A24" s="216" t="s">
        <v>265</v>
      </c>
      <c r="L24" s="295"/>
      <c r="M24" s="76"/>
      <c r="N24" s="300"/>
      <c r="O24" s="300"/>
      <c r="P24" s="301"/>
      <c r="Q24" s="295"/>
      <c r="R24" s="76"/>
      <c r="S24" s="76"/>
      <c r="T24" s="76"/>
    </row>
    <row r="25" spans="1:20" ht="18.75" customHeight="1" x14ac:dyDescent="0.25">
      <c r="A25" s="75" t="s">
        <v>700</v>
      </c>
      <c r="L25" s="295"/>
      <c r="M25" s="295"/>
      <c r="N25" s="300"/>
      <c r="O25" s="300"/>
      <c r="P25" s="301"/>
      <c r="Q25" s="295"/>
      <c r="R25" s="76"/>
      <c r="S25" s="295"/>
      <c r="T25" s="295"/>
    </row>
    <row r="26" spans="1:20" ht="18.75" customHeight="1" x14ac:dyDescent="0.25">
      <c r="A26" s="75" t="s">
        <v>701</v>
      </c>
      <c r="L26" s="295"/>
      <c r="M26" s="295"/>
      <c r="N26" s="300"/>
      <c r="O26" s="300"/>
      <c r="P26" s="301"/>
      <c r="Q26" s="295"/>
      <c r="R26" s="76"/>
      <c r="S26" s="295"/>
      <c r="T26" s="295"/>
    </row>
    <row r="27" spans="1:20" x14ac:dyDescent="0.25">
      <c r="A27" s="75" t="s">
        <v>702</v>
      </c>
      <c r="L27" s="295"/>
      <c r="M27" s="295"/>
      <c r="N27" s="300"/>
      <c r="O27" s="300"/>
      <c r="P27" s="301"/>
      <c r="Q27" s="295"/>
      <c r="R27" s="76"/>
      <c r="S27" s="295"/>
      <c r="T27" s="295"/>
    </row>
    <row r="28" spans="1:20" ht="19.5" customHeight="1" x14ac:dyDescent="0.25">
      <c r="A28" s="75" t="s">
        <v>703</v>
      </c>
      <c r="L28" s="295"/>
      <c r="M28" s="295"/>
      <c r="N28" s="300"/>
      <c r="O28" s="300"/>
      <c r="P28" s="301"/>
      <c r="Q28" s="295"/>
      <c r="R28" s="76"/>
      <c r="S28" s="295"/>
      <c r="T28" s="295"/>
    </row>
    <row r="29" spans="1:20" x14ac:dyDescent="0.25">
      <c r="A29" s="75" t="s">
        <v>704</v>
      </c>
      <c r="L29" s="295"/>
      <c r="M29" s="295"/>
      <c r="N29" s="300"/>
      <c r="O29" s="300"/>
      <c r="P29" s="301"/>
      <c r="Q29" s="295"/>
      <c r="R29" s="76"/>
      <c r="S29" s="295"/>
      <c r="T29" s="295"/>
    </row>
    <row r="30" spans="1:20" ht="19.5" customHeight="1" x14ac:dyDescent="0.25">
      <c r="A30" s="75" t="s">
        <v>705</v>
      </c>
      <c r="L30" s="295"/>
      <c r="M30" s="295"/>
      <c r="N30" s="300"/>
      <c r="O30" s="300"/>
      <c r="P30" s="301"/>
      <c r="Q30" s="295"/>
      <c r="R30" s="76"/>
      <c r="S30" s="295"/>
      <c r="T30" s="295"/>
    </row>
    <row r="31" spans="1:20" x14ac:dyDescent="0.25">
      <c r="A31" s="97" t="s">
        <v>706</v>
      </c>
      <c r="L31" s="295"/>
      <c r="M31" s="295"/>
      <c r="N31" s="300"/>
      <c r="O31" s="300"/>
      <c r="P31" s="301"/>
      <c r="Q31" s="295"/>
      <c r="R31" s="76"/>
      <c r="S31" s="295"/>
      <c r="T31" s="295"/>
    </row>
    <row r="32" spans="1:20" x14ac:dyDescent="0.25">
      <c r="A32" s="75" t="s">
        <v>707</v>
      </c>
      <c r="L32" s="295"/>
      <c r="M32" s="295"/>
      <c r="N32" s="300"/>
      <c r="O32" s="300"/>
      <c r="P32" s="301"/>
      <c r="Q32" s="295"/>
      <c r="R32" s="76"/>
      <c r="S32" s="295"/>
      <c r="T32" s="295"/>
    </row>
    <row r="33" spans="1:20" x14ac:dyDescent="0.25">
      <c r="A33" s="75" t="s">
        <v>708</v>
      </c>
      <c r="L33" s="295"/>
      <c r="M33" s="295"/>
      <c r="N33" s="295"/>
      <c r="O33" s="295"/>
      <c r="P33" s="295"/>
      <c r="Q33" s="295"/>
      <c r="R33" s="295"/>
      <c r="S33" s="295"/>
      <c r="T33" s="295"/>
    </row>
    <row r="34" spans="1:20" x14ac:dyDescent="0.25">
      <c r="A34" s="75" t="s">
        <v>709</v>
      </c>
      <c r="L34" s="295"/>
      <c r="M34" s="295"/>
      <c r="N34" s="295"/>
      <c r="O34" s="295"/>
      <c r="P34" s="295"/>
      <c r="Q34" s="295"/>
      <c r="R34" s="295"/>
      <c r="S34" s="295"/>
      <c r="T34" s="295"/>
    </row>
    <row r="35" spans="1:20" ht="20.25" customHeight="1" x14ac:dyDescent="0.25">
      <c r="A35" s="75" t="s">
        <v>710</v>
      </c>
      <c r="L35" s="295"/>
      <c r="M35" s="295"/>
      <c r="N35" s="295"/>
      <c r="O35" s="295"/>
      <c r="P35" s="295"/>
      <c r="Q35" s="295"/>
      <c r="R35" s="295"/>
      <c r="S35" s="295"/>
      <c r="T35" s="295"/>
    </row>
    <row r="36" spans="1:20" ht="18.75" customHeight="1" x14ac:dyDescent="0.25">
      <c r="A36" s="75" t="s">
        <v>711</v>
      </c>
      <c r="L36" s="295"/>
      <c r="M36" s="295"/>
      <c r="N36" s="295"/>
      <c r="O36" s="295"/>
      <c r="P36" s="295"/>
      <c r="Q36" s="295"/>
      <c r="R36" s="295"/>
      <c r="S36" s="295"/>
      <c r="T36" s="295"/>
    </row>
    <row r="37" spans="1:20" ht="21" customHeight="1" x14ac:dyDescent="0.25">
      <c r="A37" s="75" t="s">
        <v>712</v>
      </c>
      <c r="L37" s="295"/>
      <c r="M37" s="295"/>
      <c r="N37" s="295"/>
      <c r="O37" s="295"/>
      <c r="P37" s="295"/>
      <c r="Q37" s="295"/>
      <c r="R37" s="295"/>
      <c r="S37" s="295"/>
      <c r="T37" s="295"/>
    </row>
    <row r="38" spans="1:20" ht="19.5" customHeight="1" x14ac:dyDescent="0.25">
      <c r="A38" s="75" t="s">
        <v>848</v>
      </c>
      <c r="L38" s="295"/>
      <c r="M38" s="295"/>
      <c r="N38" s="295"/>
      <c r="O38" s="295"/>
      <c r="P38" s="295"/>
      <c r="Q38" s="295"/>
      <c r="R38" s="295"/>
      <c r="S38" s="295"/>
      <c r="T38" s="295"/>
    </row>
    <row r="39" spans="1:20" ht="19.5" customHeight="1" x14ac:dyDescent="0.25">
      <c r="A39" s="75" t="s">
        <v>713</v>
      </c>
      <c r="L39" s="295"/>
      <c r="M39" s="295"/>
      <c r="N39" s="295"/>
      <c r="O39" s="295"/>
      <c r="P39" s="295"/>
      <c r="Q39" s="295"/>
      <c r="R39" s="295"/>
      <c r="S39" s="295"/>
      <c r="T39" s="295"/>
    </row>
    <row r="40" spans="1:20" x14ac:dyDescent="0.25">
      <c r="L40" s="295"/>
      <c r="M40" s="295"/>
      <c r="N40" s="295"/>
      <c r="O40" s="295"/>
      <c r="P40" s="295"/>
      <c r="Q40" s="295"/>
      <c r="R40" s="295"/>
      <c r="S40" s="295"/>
      <c r="T40" s="295"/>
    </row>
    <row r="41" spans="1:20" x14ac:dyDescent="0.25">
      <c r="L41" s="295"/>
      <c r="M41" s="295"/>
      <c r="N41" s="295"/>
      <c r="O41" s="295"/>
      <c r="P41" s="295"/>
      <c r="Q41" s="295"/>
      <c r="R41" s="295"/>
      <c r="S41" s="295"/>
      <c r="T41" s="295"/>
    </row>
    <row r="42" spans="1:20" x14ac:dyDescent="0.25">
      <c r="L42" s="295"/>
      <c r="M42" s="295"/>
      <c r="N42" s="295"/>
      <c r="O42" s="295"/>
      <c r="P42" s="295"/>
      <c r="Q42" s="295"/>
      <c r="R42" s="295"/>
      <c r="S42" s="295"/>
      <c r="T42" s="295"/>
    </row>
    <row r="43" spans="1:20" x14ac:dyDescent="0.25">
      <c r="L43" s="295"/>
      <c r="M43" s="295"/>
      <c r="N43" s="295"/>
      <c r="O43" s="295"/>
      <c r="P43" s="295"/>
      <c r="Q43" s="295"/>
      <c r="R43" s="295"/>
      <c r="S43" s="295"/>
      <c r="T43" s="295"/>
    </row>
    <row r="44" spans="1:20" x14ac:dyDescent="0.25">
      <c r="L44" s="295"/>
      <c r="M44" s="295"/>
      <c r="N44" s="295"/>
      <c r="O44" s="295"/>
      <c r="P44" s="295"/>
      <c r="Q44" s="295"/>
      <c r="R44" s="295"/>
      <c r="S44" s="295"/>
      <c r="T44" s="295"/>
    </row>
    <row r="45" spans="1:20" x14ac:dyDescent="0.25">
      <c r="L45" s="295"/>
      <c r="M45" s="295"/>
      <c r="N45" s="295"/>
      <c r="O45" s="295"/>
      <c r="P45" s="295"/>
      <c r="Q45" s="295"/>
      <c r="R45" s="295"/>
      <c r="S45" s="295"/>
      <c r="T45" s="295"/>
    </row>
    <row r="46" spans="1:20" x14ac:dyDescent="0.25">
      <c r="L46" s="295"/>
      <c r="M46" s="295"/>
      <c r="N46" s="295"/>
      <c r="O46" s="295"/>
      <c r="P46" s="295"/>
      <c r="Q46" s="295"/>
      <c r="R46" s="295"/>
      <c r="S46" s="295"/>
      <c r="T46" s="295"/>
    </row>
    <row r="47" spans="1:20" x14ac:dyDescent="0.25">
      <c r="L47" s="295"/>
      <c r="M47" s="295"/>
      <c r="N47" s="295"/>
      <c r="O47" s="295"/>
      <c r="P47" s="295"/>
      <c r="Q47" s="295"/>
      <c r="R47" s="295"/>
      <c r="S47" s="295"/>
      <c r="T47" s="295"/>
    </row>
    <row r="48" spans="1:20" x14ac:dyDescent="0.25">
      <c r="L48" s="295"/>
      <c r="M48" s="295"/>
      <c r="N48" s="295"/>
      <c r="O48" s="295"/>
      <c r="P48" s="295"/>
      <c r="Q48" s="295"/>
      <c r="R48" s="295"/>
      <c r="S48" s="295"/>
      <c r="T48" s="295"/>
    </row>
    <row r="49" spans="12:20" x14ac:dyDescent="0.25">
      <c r="L49" s="295"/>
      <c r="M49" s="295"/>
      <c r="N49" s="295"/>
      <c r="O49" s="295"/>
      <c r="P49" s="295"/>
      <c r="Q49" s="295"/>
      <c r="R49" s="295"/>
      <c r="S49" s="295"/>
      <c r="T49" s="295"/>
    </row>
    <row r="50" spans="12:20" x14ac:dyDescent="0.25">
      <c r="L50" s="295"/>
      <c r="M50" s="295"/>
      <c r="N50" s="295"/>
      <c r="O50" s="295"/>
      <c r="P50" s="295"/>
      <c r="Q50" s="295"/>
      <c r="R50" s="295"/>
      <c r="S50" s="295"/>
      <c r="T50" s="295"/>
    </row>
    <row r="51" spans="12:20" x14ac:dyDescent="0.25">
      <c r="L51" s="295"/>
      <c r="M51" s="295"/>
      <c r="N51" s="295"/>
      <c r="O51" s="295"/>
      <c r="P51" s="295"/>
      <c r="Q51" s="295"/>
      <c r="R51" s="295"/>
      <c r="S51" s="295"/>
      <c r="T51" s="295"/>
    </row>
    <row r="52" spans="12:20" x14ac:dyDescent="0.25">
      <c r="L52" s="295"/>
      <c r="M52" s="295"/>
      <c r="N52" s="295"/>
      <c r="O52" s="295"/>
      <c r="P52" s="295"/>
      <c r="Q52" s="295"/>
      <c r="R52" s="295"/>
      <c r="S52" s="295"/>
      <c r="T52" s="295"/>
    </row>
    <row r="53" spans="12:20" x14ac:dyDescent="0.25">
      <c r="L53" s="295"/>
      <c r="M53" s="295"/>
      <c r="N53" s="295"/>
      <c r="O53" s="295"/>
      <c r="P53" s="295"/>
      <c r="Q53" s="295"/>
      <c r="R53" s="295"/>
      <c r="S53" s="295"/>
      <c r="T53" s="295"/>
    </row>
    <row r="54" spans="12:20" x14ac:dyDescent="0.25">
      <c r="L54" s="295"/>
      <c r="M54" s="295"/>
      <c r="N54" s="295"/>
      <c r="O54" s="295"/>
      <c r="P54" s="295"/>
      <c r="Q54" s="295"/>
      <c r="R54" s="295"/>
      <c r="S54" s="295"/>
      <c r="T54" s="295"/>
    </row>
    <row r="55" spans="12:20" x14ac:dyDescent="0.25">
      <c r="L55" s="295"/>
      <c r="M55" s="295"/>
      <c r="N55" s="295"/>
      <c r="O55" s="295"/>
      <c r="P55" s="295"/>
      <c r="Q55" s="295"/>
      <c r="R55" s="295"/>
      <c r="S55" s="295"/>
      <c r="T55" s="295"/>
    </row>
    <row r="56" spans="12:20" x14ac:dyDescent="0.25">
      <c r="L56" s="295"/>
      <c r="M56" s="295"/>
      <c r="N56" s="295"/>
      <c r="O56" s="295"/>
      <c r="P56" s="295"/>
      <c r="Q56" s="295"/>
      <c r="R56" s="295"/>
      <c r="S56" s="295"/>
      <c r="T56" s="295"/>
    </row>
    <row r="57" spans="12:20" x14ac:dyDescent="0.25">
      <c r="L57" s="295"/>
      <c r="M57" s="295"/>
      <c r="N57" s="295"/>
      <c r="O57" s="295"/>
      <c r="P57" s="295"/>
      <c r="Q57" s="295"/>
      <c r="R57" s="295"/>
      <c r="S57" s="295"/>
      <c r="T57" s="295"/>
    </row>
    <row r="58" spans="12:20" x14ac:dyDescent="0.25">
      <c r="L58" s="295"/>
      <c r="M58" s="295"/>
      <c r="N58" s="295"/>
      <c r="O58" s="295"/>
      <c r="P58" s="295"/>
      <c r="Q58" s="295"/>
      <c r="R58" s="295"/>
      <c r="S58" s="295"/>
      <c r="T58" s="295"/>
    </row>
    <row r="59" spans="12:20" x14ac:dyDescent="0.25">
      <c r="L59" s="295"/>
      <c r="M59" s="295"/>
      <c r="N59" s="295"/>
      <c r="O59" s="295"/>
      <c r="P59" s="295"/>
      <c r="Q59" s="295"/>
      <c r="R59" s="295"/>
      <c r="S59" s="295"/>
      <c r="T59" s="295"/>
    </row>
    <row r="60" spans="12:20" x14ac:dyDescent="0.25">
      <c r="L60" s="295"/>
      <c r="M60" s="295"/>
      <c r="N60" s="295"/>
      <c r="O60" s="295"/>
      <c r="P60" s="295"/>
      <c r="Q60" s="295"/>
      <c r="R60" s="295"/>
      <c r="S60" s="295"/>
      <c r="T60" s="295"/>
    </row>
    <row r="61" spans="12:20" x14ac:dyDescent="0.25">
      <c r="L61" s="295"/>
      <c r="M61" s="295"/>
      <c r="N61" s="295"/>
      <c r="O61" s="295"/>
      <c r="P61" s="295"/>
      <c r="Q61" s="295"/>
      <c r="R61" s="295"/>
      <c r="S61" s="295"/>
      <c r="T61" s="295"/>
    </row>
    <row r="62" spans="12:20" x14ac:dyDescent="0.25">
      <c r="L62" s="295"/>
      <c r="M62" s="295"/>
      <c r="N62" s="295"/>
      <c r="O62" s="295"/>
      <c r="P62" s="295"/>
      <c r="Q62" s="295"/>
      <c r="R62" s="295"/>
      <c r="S62" s="295"/>
      <c r="T62" s="295"/>
    </row>
    <row r="63" spans="12:20" x14ac:dyDescent="0.25">
      <c r="L63" s="295"/>
      <c r="M63" s="295"/>
      <c r="N63" s="295"/>
      <c r="O63" s="295"/>
      <c r="P63" s="295"/>
      <c r="Q63" s="295"/>
      <c r="R63" s="295"/>
      <c r="S63" s="295"/>
      <c r="T63" s="295"/>
    </row>
    <row r="64" spans="12:20" x14ac:dyDescent="0.25">
      <c r="L64" s="295"/>
      <c r="M64" s="295"/>
      <c r="N64" s="295"/>
      <c r="O64" s="295"/>
      <c r="P64" s="295"/>
      <c r="Q64" s="295"/>
      <c r="R64" s="295"/>
      <c r="S64" s="295"/>
      <c r="T64" s="295"/>
    </row>
    <row r="65" spans="12:20" x14ac:dyDescent="0.25">
      <c r="L65" s="295"/>
      <c r="M65" s="295"/>
      <c r="N65" s="295"/>
      <c r="O65" s="295"/>
      <c r="P65" s="295"/>
      <c r="Q65" s="295"/>
      <c r="R65" s="295"/>
      <c r="S65" s="295"/>
      <c r="T65" s="295"/>
    </row>
    <row r="66" spans="12:20" x14ac:dyDescent="0.25">
      <c r="L66" s="295"/>
      <c r="M66" s="295"/>
      <c r="N66" s="295"/>
      <c r="O66" s="295"/>
      <c r="P66" s="295"/>
      <c r="Q66" s="295"/>
      <c r="R66" s="295"/>
      <c r="S66" s="295"/>
      <c r="T66" s="295"/>
    </row>
    <row r="67" spans="12:20" x14ac:dyDescent="0.25">
      <c r="L67" s="295"/>
      <c r="M67" s="295"/>
      <c r="N67" s="295"/>
      <c r="O67" s="295"/>
      <c r="P67" s="295"/>
      <c r="Q67" s="295"/>
      <c r="R67" s="295"/>
      <c r="S67" s="295"/>
      <c r="T67" s="295"/>
    </row>
    <row r="68" spans="12:20" x14ac:dyDescent="0.25">
      <c r="L68" s="295"/>
      <c r="M68" s="295"/>
      <c r="N68" s="295"/>
      <c r="O68" s="295"/>
      <c r="P68" s="295"/>
      <c r="Q68" s="295"/>
      <c r="R68" s="295"/>
    </row>
    <row r="69" spans="12:20" x14ac:dyDescent="0.25">
      <c r="L69" s="295"/>
      <c r="M69" s="295"/>
      <c r="N69" s="295"/>
      <c r="O69" s="295"/>
      <c r="P69" s="295"/>
      <c r="Q69" s="295"/>
      <c r="R69" s="295"/>
    </row>
  </sheetData>
  <mergeCells count="18">
    <mergeCell ref="L5:L6"/>
    <mergeCell ref="P10:Q10"/>
    <mergeCell ref="H19:I19"/>
    <mergeCell ref="A17:B17"/>
    <mergeCell ref="A18:B18"/>
    <mergeCell ref="A16:B16"/>
    <mergeCell ref="H16:I16"/>
    <mergeCell ref="H17:I17"/>
    <mergeCell ref="H18:I18"/>
    <mergeCell ref="E4:F4"/>
    <mergeCell ref="A3:I3"/>
    <mergeCell ref="A4:A5"/>
    <mergeCell ref="B4:B5"/>
    <mergeCell ref="C4:C5"/>
    <mergeCell ref="D4:D5"/>
    <mergeCell ref="G4:G5"/>
    <mergeCell ref="H4:H5"/>
    <mergeCell ref="I4:I5"/>
  </mergeCells>
  <phoneticPr fontId="1" type="noConversion"/>
  <pageMargins left="0.5" right="0.5" top="0.5" bottom="0.5" header="0.5" footer="0.5"/>
  <pageSetup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A16" zoomScale="130" zoomScaleNormal="130" workbookViewId="0">
      <selection activeCell="L18" sqref="L18"/>
    </sheetView>
  </sheetViews>
  <sheetFormatPr defaultRowHeight="15.75" x14ac:dyDescent="0.25"/>
  <cols>
    <col min="1" max="1" width="9.140625" style="75"/>
    <col min="2" max="2" width="10.28515625" style="75" customWidth="1"/>
    <col min="3" max="3" width="9.28515625" style="75" bestFit="1" customWidth="1"/>
    <col min="4" max="5" width="12" style="75" bestFit="1" customWidth="1"/>
    <col min="6" max="6" width="11.28515625" style="75" customWidth="1"/>
    <col min="7" max="7" width="11.42578125" style="75" customWidth="1"/>
    <col min="8" max="9" width="9.28515625" style="75" bestFit="1" customWidth="1"/>
    <col min="10" max="10" width="10.42578125" style="75" customWidth="1"/>
    <col min="11" max="11" width="9.7109375" style="75" bestFit="1" customWidth="1"/>
    <col min="12" max="16384" width="9.140625" style="75"/>
  </cols>
  <sheetData>
    <row r="1" spans="1:17" x14ac:dyDescent="0.25">
      <c r="A1" s="214" t="s">
        <v>715</v>
      </c>
    </row>
    <row r="2" spans="1:17" ht="30" customHeight="1" thickBot="1" x14ac:dyDescent="0.4">
      <c r="A2" s="425" t="s">
        <v>716</v>
      </c>
      <c r="B2" s="425"/>
      <c r="C2" s="425"/>
      <c r="D2" s="425"/>
      <c r="E2" s="425"/>
      <c r="F2" s="425"/>
      <c r="G2" s="425"/>
      <c r="H2" s="425"/>
      <c r="I2" s="425"/>
      <c r="J2" s="426"/>
    </row>
    <row r="3" spans="1:17" ht="34.5" customHeight="1" thickTop="1" thickBot="1" x14ac:dyDescent="0.3">
      <c r="A3" s="270" t="s">
        <v>717</v>
      </c>
      <c r="B3" s="271" t="s">
        <v>718</v>
      </c>
      <c r="C3" s="271" t="s">
        <v>719</v>
      </c>
      <c r="D3" s="271" t="s">
        <v>720</v>
      </c>
      <c r="E3" s="271" t="s">
        <v>721</v>
      </c>
      <c r="F3" s="272" t="s">
        <v>767</v>
      </c>
      <c r="G3" s="272" t="s">
        <v>768</v>
      </c>
      <c r="H3" s="271" t="s">
        <v>722</v>
      </c>
      <c r="I3" s="302" t="s">
        <v>723</v>
      </c>
      <c r="J3" s="218" t="s">
        <v>769</v>
      </c>
      <c r="K3" s="295"/>
      <c r="L3" s="295"/>
      <c r="M3" s="295"/>
      <c r="N3" s="295"/>
      <c r="O3" s="295"/>
      <c r="P3" s="295"/>
      <c r="Q3" s="295"/>
    </row>
    <row r="4" spans="1:17" ht="16.5" thickTop="1" x14ac:dyDescent="0.25">
      <c r="A4" s="266" t="s">
        <v>351</v>
      </c>
      <c r="B4" s="267" t="s">
        <v>730</v>
      </c>
      <c r="C4" s="267" t="s">
        <v>737</v>
      </c>
      <c r="D4" s="268">
        <v>38962</v>
      </c>
      <c r="E4" s="268">
        <v>38965</v>
      </c>
      <c r="F4" s="269">
        <f t="shared" ref="F4:F13" si="0">E4-D4+1</f>
        <v>4</v>
      </c>
      <c r="G4" s="267"/>
      <c r="H4" s="267"/>
      <c r="I4" s="230"/>
      <c r="J4" s="80"/>
      <c r="K4" s="295"/>
      <c r="L4" s="295"/>
      <c r="M4" s="295"/>
      <c r="N4" s="295"/>
      <c r="O4" s="295"/>
      <c r="P4" s="295"/>
      <c r="Q4" s="295"/>
    </row>
    <row r="5" spans="1:17" x14ac:dyDescent="0.25">
      <c r="A5" s="79" t="s">
        <v>727</v>
      </c>
      <c r="B5" s="80" t="s">
        <v>731</v>
      </c>
      <c r="C5" s="80" t="s">
        <v>740</v>
      </c>
      <c r="D5" s="226">
        <v>38966</v>
      </c>
      <c r="E5" s="226">
        <v>38969</v>
      </c>
      <c r="F5" s="269">
        <f t="shared" si="0"/>
        <v>4</v>
      </c>
      <c r="G5" s="80"/>
      <c r="H5" s="80"/>
      <c r="I5" s="99"/>
      <c r="J5" s="80"/>
      <c r="K5" s="295"/>
      <c r="L5" s="295"/>
      <c r="M5" s="295"/>
      <c r="N5" s="295"/>
      <c r="O5" s="295"/>
      <c r="P5" s="295"/>
      <c r="Q5" s="295"/>
    </row>
    <row r="6" spans="1:17" x14ac:dyDescent="0.25">
      <c r="A6" s="79" t="s">
        <v>46</v>
      </c>
      <c r="B6" s="80" t="s">
        <v>570</v>
      </c>
      <c r="C6" s="80" t="s">
        <v>734</v>
      </c>
      <c r="D6" s="226">
        <v>38961</v>
      </c>
      <c r="E6" s="226">
        <v>38965</v>
      </c>
      <c r="F6" s="269">
        <f t="shared" si="0"/>
        <v>5</v>
      </c>
      <c r="G6" s="81" t="s">
        <v>2</v>
      </c>
      <c r="H6" s="81" t="s">
        <v>2</v>
      </c>
      <c r="I6" s="106" t="s">
        <v>2</v>
      </c>
      <c r="J6" s="81" t="s">
        <v>2</v>
      </c>
      <c r="K6" s="295"/>
      <c r="L6" s="295"/>
      <c r="M6" s="295"/>
      <c r="N6" s="274"/>
      <c r="O6" s="295"/>
      <c r="P6" s="295"/>
      <c r="Q6" s="295"/>
    </row>
    <row r="7" spans="1:17" x14ac:dyDescent="0.25">
      <c r="A7" s="79" t="s">
        <v>724</v>
      </c>
      <c r="B7" s="80" t="s">
        <v>570</v>
      </c>
      <c r="C7" s="80" t="s">
        <v>735</v>
      </c>
      <c r="D7" s="226">
        <v>38981</v>
      </c>
      <c r="E7" s="226">
        <v>38985</v>
      </c>
      <c r="F7" s="269">
        <f t="shared" si="0"/>
        <v>5</v>
      </c>
      <c r="G7" s="80"/>
      <c r="H7" s="80"/>
      <c r="I7" s="99"/>
      <c r="J7" s="80"/>
      <c r="K7" s="295"/>
      <c r="L7" s="295"/>
      <c r="M7" s="295"/>
      <c r="N7" s="295"/>
      <c r="O7" s="295"/>
      <c r="P7" s="295"/>
      <c r="Q7" s="295"/>
    </row>
    <row r="8" spans="1:17" x14ac:dyDescent="0.25">
      <c r="A8" s="79" t="s">
        <v>725</v>
      </c>
      <c r="B8" s="80" t="s">
        <v>570</v>
      </c>
      <c r="C8" s="80" t="s">
        <v>736</v>
      </c>
      <c r="D8" s="226">
        <v>38970</v>
      </c>
      <c r="E8" s="226">
        <v>38974</v>
      </c>
      <c r="F8" s="269">
        <f t="shared" si="0"/>
        <v>5</v>
      </c>
      <c r="G8" s="80"/>
      <c r="H8" s="80"/>
      <c r="I8" s="99"/>
      <c r="J8" s="80"/>
      <c r="K8" s="295"/>
      <c r="L8" s="295"/>
      <c r="M8" s="295"/>
      <c r="N8" s="295"/>
      <c r="O8" s="295"/>
      <c r="P8" s="295"/>
      <c r="Q8" s="295"/>
    </row>
    <row r="9" spans="1:17" x14ac:dyDescent="0.25">
      <c r="A9" s="79" t="s">
        <v>728</v>
      </c>
      <c r="B9" s="80" t="s">
        <v>732</v>
      </c>
      <c r="C9" s="80" t="s">
        <v>734</v>
      </c>
      <c r="D9" s="226">
        <v>38971</v>
      </c>
      <c r="E9" s="226">
        <v>38975</v>
      </c>
      <c r="F9" s="269">
        <f t="shared" si="0"/>
        <v>5</v>
      </c>
      <c r="G9" s="80"/>
      <c r="H9" s="80"/>
      <c r="I9" s="99"/>
      <c r="J9" s="80"/>
      <c r="K9" s="295"/>
      <c r="L9" s="295"/>
      <c r="M9" s="295"/>
      <c r="N9" s="295"/>
      <c r="O9" s="295"/>
      <c r="P9" s="295"/>
      <c r="Q9" s="295"/>
    </row>
    <row r="10" spans="1:17" x14ac:dyDescent="0.25">
      <c r="A10" s="79" t="s">
        <v>51</v>
      </c>
      <c r="B10" s="80" t="s">
        <v>570</v>
      </c>
      <c r="C10" s="80" t="s">
        <v>859</v>
      </c>
      <c r="D10" s="226">
        <v>38970</v>
      </c>
      <c r="E10" s="226">
        <v>38975</v>
      </c>
      <c r="F10" s="269">
        <f t="shared" si="0"/>
        <v>6</v>
      </c>
      <c r="G10" s="80"/>
      <c r="H10" s="80"/>
      <c r="I10" s="99"/>
      <c r="J10" s="80"/>
      <c r="K10" s="295"/>
      <c r="L10" s="295"/>
      <c r="M10" s="295"/>
      <c r="N10" s="295"/>
      <c r="O10" s="295"/>
      <c r="P10" s="295"/>
      <c r="Q10" s="295"/>
    </row>
    <row r="11" spans="1:17" x14ac:dyDescent="0.25">
      <c r="A11" s="79" t="s">
        <v>729</v>
      </c>
      <c r="B11" s="80" t="s">
        <v>733</v>
      </c>
      <c r="C11" s="80" t="s">
        <v>738</v>
      </c>
      <c r="D11" s="226">
        <v>38961</v>
      </c>
      <c r="E11" s="226">
        <v>38966</v>
      </c>
      <c r="F11" s="269">
        <f t="shared" si="0"/>
        <v>6</v>
      </c>
      <c r="G11" s="80"/>
      <c r="H11" s="80"/>
      <c r="I11" s="99"/>
      <c r="J11" s="80"/>
      <c r="K11" s="295"/>
      <c r="L11" s="295"/>
      <c r="M11" s="295"/>
      <c r="N11" s="295"/>
      <c r="O11" s="295"/>
      <c r="P11" s="295"/>
      <c r="Q11" s="295"/>
    </row>
    <row r="12" spans="1:17" x14ac:dyDescent="0.25">
      <c r="A12" s="79" t="s">
        <v>491</v>
      </c>
      <c r="B12" s="80" t="s">
        <v>730</v>
      </c>
      <c r="C12" s="80" t="s">
        <v>738</v>
      </c>
      <c r="D12" s="226">
        <v>38972</v>
      </c>
      <c r="E12" s="226">
        <v>38980</v>
      </c>
      <c r="F12" s="269">
        <f t="shared" si="0"/>
        <v>9</v>
      </c>
      <c r="G12" s="80"/>
      <c r="H12" s="80"/>
      <c r="I12" s="99"/>
      <c r="J12" s="80"/>
      <c r="K12" s="295"/>
      <c r="L12" s="295"/>
      <c r="M12" s="295"/>
      <c r="N12" s="295"/>
      <c r="O12" s="295"/>
      <c r="P12" s="295"/>
      <c r="Q12" s="295"/>
    </row>
    <row r="13" spans="1:17" ht="16.5" thickBot="1" x14ac:dyDescent="0.3">
      <c r="A13" s="85" t="s">
        <v>726</v>
      </c>
      <c r="B13" s="86" t="s">
        <v>730</v>
      </c>
      <c r="C13" s="86" t="s">
        <v>739</v>
      </c>
      <c r="D13" s="227">
        <v>38981</v>
      </c>
      <c r="E13" s="227">
        <v>38990</v>
      </c>
      <c r="F13" s="269">
        <f t="shared" si="0"/>
        <v>10</v>
      </c>
      <c r="G13" s="86"/>
      <c r="H13" s="86"/>
      <c r="I13" s="113"/>
      <c r="J13" s="80"/>
      <c r="K13" s="295"/>
      <c r="L13" s="295"/>
      <c r="M13" s="295"/>
      <c r="N13" s="295"/>
      <c r="O13" s="295"/>
      <c r="P13" s="295"/>
      <c r="Q13" s="295"/>
    </row>
    <row r="14" spans="1:17" ht="16.5" thickTop="1" x14ac:dyDescent="0.25">
      <c r="J14" s="80"/>
      <c r="K14" s="295"/>
      <c r="L14" s="295"/>
      <c r="M14" s="295"/>
      <c r="N14" s="295"/>
      <c r="O14" s="295"/>
      <c r="P14" s="295"/>
      <c r="Q14" s="295"/>
    </row>
    <row r="15" spans="1:17" x14ac:dyDescent="0.25">
      <c r="A15" s="221" t="s">
        <v>741</v>
      </c>
      <c r="G15" s="221" t="s">
        <v>747</v>
      </c>
      <c r="J15" s="80"/>
      <c r="K15" s="295"/>
      <c r="L15" s="295"/>
      <c r="M15" s="295"/>
      <c r="N15" s="295"/>
      <c r="O15" s="295"/>
      <c r="P15" s="295"/>
      <c r="Q15" s="295"/>
    </row>
    <row r="16" spans="1:17" x14ac:dyDescent="0.25">
      <c r="A16" s="228"/>
      <c r="B16" s="229" t="s">
        <v>742</v>
      </c>
      <c r="G16" s="80" t="s">
        <v>742</v>
      </c>
      <c r="H16" s="81" t="s">
        <v>748</v>
      </c>
      <c r="I16" s="106" t="s">
        <v>749</v>
      </c>
      <c r="J16" s="81" t="s">
        <v>750</v>
      </c>
      <c r="K16" s="295"/>
      <c r="L16" s="295"/>
      <c r="M16" s="295"/>
      <c r="N16" s="295"/>
      <c r="O16" s="295"/>
      <c r="P16" s="295"/>
      <c r="Q16" s="295"/>
    </row>
    <row r="17" spans="1:17" x14ac:dyDescent="0.25">
      <c r="A17" s="230" t="s">
        <v>743</v>
      </c>
      <c r="B17" s="231"/>
      <c r="C17" s="294" t="s">
        <v>182</v>
      </c>
      <c r="D17" s="294" t="s">
        <v>183</v>
      </c>
      <c r="E17" s="294" t="s">
        <v>184</v>
      </c>
      <c r="G17" s="80" t="s">
        <v>255</v>
      </c>
      <c r="H17" s="81">
        <v>15</v>
      </c>
      <c r="I17" s="106">
        <v>10</v>
      </c>
      <c r="J17" s="81">
        <v>5</v>
      </c>
      <c r="K17" s="295"/>
      <c r="L17" s="295"/>
      <c r="M17" s="295"/>
      <c r="N17" s="295"/>
      <c r="O17" s="274"/>
      <c r="P17" s="274"/>
      <c r="Q17" s="295"/>
    </row>
    <row r="18" spans="1:17" x14ac:dyDescent="0.25">
      <c r="B18" s="289" t="s">
        <v>744</v>
      </c>
      <c r="C18" s="80">
        <v>40</v>
      </c>
      <c r="D18" s="80">
        <v>35</v>
      </c>
      <c r="E18" s="80">
        <v>30</v>
      </c>
      <c r="J18" s="80"/>
      <c r="K18" s="295"/>
      <c r="L18" s="295"/>
      <c r="M18" s="295"/>
      <c r="N18" s="295"/>
      <c r="O18" s="295"/>
      <c r="P18" s="295"/>
      <c r="Q18" s="295"/>
    </row>
    <row r="19" spans="1:17" x14ac:dyDescent="0.25">
      <c r="B19" s="289" t="s">
        <v>745</v>
      </c>
      <c r="C19" s="80">
        <v>30</v>
      </c>
      <c r="D19" s="80">
        <v>25</v>
      </c>
      <c r="E19" s="80">
        <v>20</v>
      </c>
      <c r="G19" s="221" t="s">
        <v>751</v>
      </c>
      <c r="J19" s="80"/>
      <c r="K19" s="295"/>
      <c r="L19" s="295"/>
      <c r="M19" s="295"/>
      <c r="N19" s="295"/>
      <c r="O19" s="295"/>
      <c r="P19" s="295"/>
      <c r="Q19" s="295"/>
    </row>
    <row r="20" spans="1:17" x14ac:dyDescent="0.25">
      <c r="B20" s="289" t="s">
        <v>746</v>
      </c>
      <c r="C20" s="80">
        <v>20</v>
      </c>
      <c r="D20" s="80">
        <v>15</v>
      </c>
      <c r="E20" s="80">
        <v>10</v>
      </c>
      <c r="G20" s="80" t="s">
        <v>742</v>
      </c>
      <c r="H20" s="81" t="s">
        <v>182</v>
      </c>
      <c r="I20" s="106" t="s">
        <v>183</v>
      </c>
      <c r="J20" s="81" t="s">
        <v>184</v>
      </c>
      <c r="K20" s="295"/>
      <c r="L20" s="295"/>
      <c r="M20" s="295"/>
      <c r="N20" s="295"/>
      <c r="O20" s="295"/>
      <c r="P20" s="295"/>
      <c r="Q20" s="295"/>
    </row>
    <row r="21" spans="1:17" x14ac:dyDescent="0.25">
      <c r="G21" s="81" t="s">
        <v>744</v>
      </c>
      <c r="H21" s="81">
        <f>SUMIF($C$4:$C$13,$G21&amp;H$20&amp;"*",$J$4:$J$14)</f>
        <v>0</v>
      </c>
      <c r="I21" s="106">
        <f>SUMIF($C$4:$C$13,$G21&amp;I$20&amp;"*",$J$4:$J$14)</f>
        <v>0</v>
      </c>
      <c r="J21" s="81">
        <f>SUMIF($C$4:$C$13,$G21&amp;J$20&amp;"*",$J$4:$J$14)</f>
        <v>0</v>
      </c>
      <c r="K21" s="295"/>
      <c r="L21" s="295"/>
      <c r="M21" s="295"/>
      <c r="N21" s="295"/>
      <c r="O21" s="295"/>
      <c r="P21" s="295"/>
      <c r="Q21" s="295"/>
    </row>
    <row r="22" spans="1:17" x14ac:dyDescent="0.25">
      <c r="G22" s="81" t="s">
        <v>745</v>
      </c>
      <c r="H22" s="81" t="s">
        <v>2</v>
      </c>
      <c r="I22" s="106">
        <f>SUMIF($C$4:$C$13,$G22&amp;I$20&amp;"*",$J$4:$J$14)</f>
        <v>0</v>
      </c>
      <c r="J22" s="81" t="s">
        <v>2</v>
      </c>
      <c r="K22" s="295"/>
      <c r="L22" s="295"/>
      <c r="M22" s="295"/>
      <c r="N22" s="295"/>
      <c r="O22" s="295"/>
      <c r="P22" s="295"/>
      <c r="Q22" s="295"/>
    </row>
    <row r="23" spans="1:17" x14ac:dyDescent="0.25">
      <c r="A23" s="216" t="s">
        <v>403</v>
      </c>
      <c r="K23" s="295"/>
      <c r="L23" s="295"/>
      <c r="M23" s="295"/>
      <c r="N23" s="295"/>
      <c r="O23" s="295"/>
      <c r="P23" s="295"/>
      <c r="Q23" s="295"/>
    </row>
    <row r="24" spans="1:17" x14ac:dyDescent="0.25">
      <c r="A24" s="97" t="s">
        <v>752</v>
      </c>
      <c r="K24" s="295"/>
      <c r="L24" s="295"/>
      <c r="M24" s="295"/>
      <c r="N24" s="295"/>
      <c r="O24" s="295"/>
      <c r="P24" s="295"/>
      <c r="Q24" s="295"/>
    </row>
    <row r="25" spans="1:17" x14ac:dyDescent="0.25">
      <c r="A25" s="97" t="s">
        <v>753</v>
      </c>
    </row>
    <row r="26" spans="1:17" ht="21" customHeight="1" x14ac:dyDescent="0.25">
      <c r="A26" s="216" t="s">
        <v>265</v>
      </c>
    </row>
    <row r="27" spans="1:17" ht="19.5" customHeight="1" x14ac:dyDescent="0.25">
      <c r="A27" s="75" t="s">
        <v>754</v>
      </c>
    </row>
    <row r="28" spans="1:17" ht="19.5" customHeight="1" x14ac:dyDescent="0.25">
      <c r="A28" s="75" t="s">
        <v>755</v>
      </c>
    </row>
    <row r="29" spans="1:17" x14ac:dyDescent="0.25">
      <c r="A29" s="75" t="s">
        <v>756</v>
      </c>
    </row>
    <row r="30" spans="1:17" ht="21" customHeight="1" x14ac:dyDescent="0.25">
      <c r="A30" s="75" t="s">
        <v>757</v>
      </c>
    </row>
    <row r="31" spans="1:17" x14ac:dyDescent="0.25">
      <c r="A31" s="75" t="s">
        <v>758</v>
      </c>
    </row>
    <row r="32" spans="1:17" ht="20.25" customHeight="1" x14ac:dyDescent="0.25">
      <c r="A32" s="75" t="s">
        <v>759</v>
      </c>
    </row>
    <row r="33" spans="1:2" x14ac:dyDescent="0.25">
      <c r="B33" s="97" t="s">
        <v>760</v>
      </c>
    </row>
    <row r="34" spans="1:2" x14ac:dyDescent="0.25">
      <c r="B34" s="75" t="s">
        <v>761</v>
      </c>
    </row>
    <row r="35" spans="1:2" ht="18.75" customHeight="1" x14ac:dyDescent="0.25">
      <c r="A35" s="75" t="s">
        <v>762</v>
      </c>
    </row>
    <row r="36" spans="1:2" ht="21" customHeight="1" x14ac:dyDescent="0.25">
      <c r="A36" s="75" t="s">
        <v>763</v>
      </c>
    </row>
    <row r="37" spans="1:2" ht="19.5" customHeight="1" x14ac:dyDescent="0.25">
      <c r="A37" s="75" t="s">
        <v>764</v>
      </c>
    </row>
    <row r="38" spans="1:2" x14ac:dyDescent="0.25">
      <c r="A38" s="75" t="s">
        <v>765</v>
      </c>
    </row>
    <row r="39" spans="1:2" ht="19.5" customHeight="1" x14ac:dyDescent="0.25">
      <c r="A39" s="75" t="s">
        <v>841</v>
      </c>
    </row>
    <row r="40" spans="1:2" ht="21" customHeight="1" x14ac:dyDescent="0.25">
      <c r="A40" s="75" t="s">
        <v>766</v>
      </c>
    </row>
  </sheetData>
  <mergeCells count="1">
    <mergeCell ref="A2:J2"/>
  </mergeCells>
  <phoneticPr fontId="1" type="noConversion"/>
  <pageMargins left="0.25" right="0.25" top="0.5" bottom="0.5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4</vt:i4>
      </vt:variant>
    </vt:vector>
  </HeadingPairs>
  <TitlesOfParts>
    <vt:vector size="26" baseType="lpstr">
      <vt:lpstr>Sheet1</vt:lpstr>
      <vt:lpstr>Bai mo dau</vt:lpstr>
      <vt:lpstr>Bai 1</vt:lpstr>
      <vt:lpstr>Bai 2</vt:lpstr>
      <vt:lpstr>Bai 3</vt:lpstr>
      <vt:lpstr>Bai 4</vt:lpstr>
      <vt:lpstr>Bai 5</vt:lpstr>
      <vt:lpstr>Bai 6</vt:lpstr>
      <vt:lpstr>Bai 7</vt:lpstr>
      <vt:lpstr>Bai 8</vt:lpstr>
      <vt:lpstr>Bai 9</vt:lpstr>
      <vt:lpstr>Bai 10</vt:lpstr>
      <vt:lpstr>Bai 11</vt:lpstr>
      <vt:lpstr>Bai 12</vt:lpstr>
      <vt:lpstr>Bai 13</vt:lpstr>
      <vt:lpstr>Bai 14</vt:lpstr>
      <vt:lpstr>Bai 15</vt:lpstr>
      <vt:lpstr>Bai 16</vt:lpstr>
      <vt:lpstr>Bai 17</vt:lpstr>
      <vt:lpstr>Bai 18</vt:lpstr>
      <vt:lpstr>Bai 19</vt:lpstr>
      <vt:lpstr>Bai 20</vt:lpstr>
      <vt:lpstr>'Bai 17'!Criteria</vt:lpstr>
      <vt:lpstr>'Bai 19'!Criteria</vt:lpstr>
      <vt:lpstr>'Bai 17'!Extract</vt:lpstr>
      <vt:lpstr>'Bai 19'!Extract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Khang</dc:creator>
  <cp:lastModifiedBy>Windows User</cp:lastModifiedBy>
  <cp:lastPrinted>2007-12-24T21:06:11Z</cp:lastPrinted>
  <dcterms:created xsi:type="dcterms:W3CDTF">2005-12-10T04:55:27Z</dcterms:created>
  <dcterms:modified xsi:type="dcterms:W3CDTF">2018-10-27T14:41:38Z</dcterms:modified>
</cp:coreProperties>
</file>